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2.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3.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5.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drawings/drawing6.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drawings/drawing7.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drawings/drawing8.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drawings/drawing9.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charts/chart102.xml" ContentType="application/vnd.openxmlformats-officedocument.drawingml.chart+xml"/>
  <Override PartName="/xl/charts/chart103.xml" ContentType="application/vnd.openxmlformats-officedocument.drawingml.chart+xml"/>
  <Override PartName="/xl/charts/chart104.xml" ContentType="application/vnd.openxmlformats-officedocument.drawingml.chart+xml"/>
  <Override PartName="/xl/charts/chart105.xml" ContentType="application/vnd.openxmlformats-officedocument.drawingml.chart+xml"/>
  <Override PartName="/xl/charts/chart106.xml" ContentType="application/vnd.openxmlformats-officedocument.drawingml.chart+xml"/>
  <Override PartName="/xl/charts/chart107.xml" ContentType="application/vnd.openxmlformats-officedocument.drawingml.chart+xml"/>
  <Override PartName="/xl/charts/chart108.xml" ContentType="application/vnd.openxmlformats-officedocument.drawingml.chart+xml"/>
  <Override PartName="/xl/drawings/drawing10.xml" ContentType="application/vnd.openxmlformats-officedocument.drawing+xml"/>
  <Override PartName="/xl/charts/chart109.xml" ContentType="application/vnd.openxmlformats-officedocument.drawingml.chart+xml"/>
  <Override PartName="/xl/charts/chart110.xml" ContentType="application/vnd.openxmlformats-officedocument.drawingml.chart+xml"/>
  <Override PartName="/xl/charts/chart111.xml" ContentType="application/vnd.openxmlformats-officedocument.drawingml.chart+xml"/>
  <Override PartName="/xl/charts/chart112.xml" ContentType="application/vnd.openxmlformats-officedocument.drawingml.chart+xml"/>
  <Override PartName="/xl/charts/chart113.xml" ContentType="application/vnd.openxmlformats-officedocument.drawingml.chart+xml"/>
  <Override PartName="/xl/charts/chart114.xml" ContentType="application/vnd.openxmlformats-officedocument.drawingml.chart+xml"/>
  <Override PartName="/xl/charts/chart115.xml" ContentType="application/vnd.openxmlformats-officedocument.drawingml.chart+xml"/>
  <Override PartName="/xl/charts/chart116.xml" ContentType="application/vnd.openxmlformats-officedocument.drawingml.chart+xml"/>
  <Override PartName="/xl/charts/chart117.xml" ContentType="application/vnd.openxmlformats-officedocument.drawingml.chart+xml"/>
  <Override PartName="/xl/charts/chart118.xml" ContentType="application/vnd.openxmlformats-officedocument.drawingml.chart+xml"/>
  <Override PartName="/xl/charts/chart119.xml" ContentType="application/vnd.openxmlformats-officedocument.drawingml.chart+xml"/>
  <Override PartName="/xl/charts/chart120.xml" ContentType="application/vnd.openxmlformats-officedocument.drawingml.chart+xml"/>
  <Override PartName="/xl/drawings/drawing11.xml" ContentType="application/vnd.openxmlformats-officedocument.drawing+xml"/>
  <Override PartName="/xl/charts/chart121.xml" ContentType="application/vnd.openxmlformats-officedocument.drawingml.chart+xml"/>
  <Override PartName="/xl/charts/chart122.xml" ContentType="application/vnd.openxmlformats-officedocument.drawingml.chart+xml"/>
  <Override PartName="/xl/charts/chart123.xml" ContentType="application/vnd.openxmlformats-officedocument.drawingml.chart+xml"/>
  <Override PartName="/xl/charts/chart124.xml" ContentType="application/vnd.openxmlformats-officedocument.drawingml.chart+xml"/>
  <Override PartName="/xl/charts/chart125.xml" ContentType="application/vnd.openxmlformats-officedocument.drawingml.chart+xml"/>
  <Override PartName="/xl/charts/chart126.xml" ContentType="application/vnd.openxmlformats-officedocument.drawingml.chart+xml"/>
  <Override PartName="/xl/charts/chart127.xml" ContentType="application/vnd.openxmlformats-officedocument.drawingml.chart+xml"/>
  <Override PartName="/xl/charts/chart128.xml" ContentType="application/vnd.openxmlformats-officedocument.drawingml.chart+xml"/>
  <Override PartName="/xl/charts/chart129.xml" ContentType="application/vnd.openxmlformats-officedocument.drawingml.chart+xml"/>
  <Override PartName="/xl/charts/chart130.xml" ContentType="application/vnd.openxmlformats-officedocument.drawingml.chart+xml"/>
  <Override PartName="/xl/charts/chart131.xml" ContentType="application/vnd.openxmlformats-officedocument.drawingml.chart+xml"/>
  <Override PartName="/xl/charts/chart13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checkCompatibility="1" defaultThemeVersion="124226"/>
  <mc:AlternateContent xmlns:mc="http://schemas.openxmlformats.org/markup-compatibility/2006">
    <mc:Choice Requires="x15">
      <x15ac:absPath xmlns:x15ac="http://schemas.microsoft.com/office/spreadsheetml/2010/11/ac" url="https://d.docs.live.net/6614321940702214/Tai Lieu Chung Vu/2. XAY DUNG VAN BAN QPPL/8. Sua doi TT24/Ho so xay dung Thong tu/Bc danh gia TTHC/"/>
    </mc:Choice>
  </mc:AlternateContent>
  <xr:revisionPtr revIDLastSave="0" documentId="11_368BA6E41B253696EA1C6FE4EB087CCB389D9124" xr6:coauthVersionLast="47" xr6:coauthVersionMax="47" xr10:uidLastSave="{00000000-0000-0000-0000-000000000000}"/>
  <bookViews>
    <workbookView xWindow="-120" yWindow="-120" windowWidth="29040" windowHeight="15840" tabRatio="872" xr2:uid="{00000000-000D-0000-FFFF-FFFF00000000}"/>
  </bookViews>
  <sheets>
    <sheet name="1" sheetId="17" r:id="rId1"/>
    <sheet name="2" sheetId="34" r:id="rId2"/>
    <sheet name="3" sheetId="18" r:id="rId3"/>
    <sheet name="4" sheetId="33" r:id="rId4"/>
    <sheet name="6" sheetId="19" r:id="rId5"/>
    <sheet name="7" sheetId="35" r:id="rId6"/>
    <sheet name="8" sheetId="36" r:id="rId7"/>
    <sheet name="9" sheetId="37" r:id="rId8"/>
    <sheet name="12" sheetId="28" r:id="rId9"/>
    <sheet name="13" sheetId="16" r:id="rId10"/>
    <sheet name="14" sheetId="31"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37" l="1"/>
  <c r="K14" i="37" s="1"/>
  <c r="G52" i="37"/>
  <c r="F52" i="37"/>
  <c r="G51" i="37"/>
  <c r="F51" i="37"/>
  <c r="J49" i="37"/>
  <c r="K49" i="37" s="1"/>
  <c r="J48" i="37"/>
  <c r="K48" i="37" s="1"/>
  <c r="J47" i="37"/>
  <c r="K47" i="37" s="1"/>
  <c r="K40" i="37"/>
  <c r="J40" i="37"/>
  <c r="J39" i="37"/>
  <c r="K39" i="37" s="1"/>
  <c r="J38" i="37"/>
  <c r="K38" i="37" s="1"/>
  <c r="J37" i="37"/>
  <c r="K37" i="37" s="1"/>
  <c r="K36" i="37"/>
  <c r="J36" i="37"/>
  <c r="G29" i="37"/>
  <c r="F29" i="37"/>
  <c r="J27" i="37"/>
  <c r="K27" i="37" s="1"/>
  <c r="J26" i="37"/>
  <c r="K26" i="37" s="1"/>
  <c r="J25" i="37"/>
  <c r="K25" i="37" s="1"/>
  <c r="K18" i="37"/>
  <c r="J18" i="37"/>
  <c r="J17" i="37"/>
  <c r="K17" i="37" s="1"/>
  <c r="J16" i="37"/>
  <c r="K16" i="37" s="1"/>
  <c r="J15" i="37"/>
  <c r="K15" i="37" s="1"/>
  <c r="K13" i="37"/>
  <c r="J13" i="37"/>
  <c r="G51" i="36"/>
  <c r="F51" i="36"/>
  <c r="G50" i="36"/>
  <c r="F50" i="36"/>
  <c r="J48" i="36"/>
  <c r="K48" i="36" s="1"/>
  <c r="J47" i="36"/>
  <c r="K47" i="36" s="1"/>
  <c r="J46" i="36"/>
  <c r="K46" i="36" s="1"/>
  <c r="J39" i="36"/>
  <c r="K39" i="36" s="1"/>
  <c r="J38" i="36"/>
  <c r="K38" i="36" s="1"/>
  <c r="J37" i="36"/>
  <c r="K37" i="36" s="1"/>
  <c r="J36" i="36"/>
  <c r="K36" i="36" s="1"/>
  <c r="J35" i="36"/>
  <c r="K35" i="36" s="1"/>
  <c r="G28" i="36"/>
  <c r="F28" i="36"/>
  <c r="J26" i="36"/>
  <c r="K26" i="36" s="1"/>
  <c r="K25" i="36"/>
  <c r="J25" i="36"/>
  <c r="J24" i="36"/>
  <c r="K24" i="36" s="1"/>
  <c r="J17" i="36"/>
  <c r="K17" i="36" s="1"/>
  <c r="J16" i="36"/>
  <c r="K16" i="36" s="1"/>
  <c r="J15" i="36"/>
  <c r="K15" i="36" s="1"/>
  <c r="K14" i="36"/>
  <c r="J14" i="36"/>
  <c r="J13" i="36"/>
  <c r="K13" i="36" s="1"/>
  <c r="G54" i="35"/>
  <c r="F54" i="35"/>
  <c r="G53" i="35"/>
  <c r="F53" i="35"/>
  <c r="J51" i="35"/>
  <c r="K51" i="35" s="1"/>
  <c r="J50" i="35"/>
  <c r="K50" i="35" s="1"/>
  <c r="J49" i="35"/>
  <c r="K49" i="35" s="1"/>
  <c r="J42" i="35"/>
  <c r="K42" i="35" s="1"/>
  <c r="J41" i="35"/>
  <c r="K41" i="35" s="1"/>
  <c r="J40" i="35"/>
  <c r="K40" i="35" s="1"/>
  <c r="J39" i="35"/>
  <c r="K39" i="35" s="1"/>
  <c r="J38" i="35"/>
  <c r="G31" i="35"/>
  <c r="F31" i="35"/>
  <c r="J29" i="35"/>
  <c r="K29" i="35" s="1"/>
  <c r="J28" i="35"/>
  <c r="K28" i="35" s="1"/>
  <c r="J27" i="35"/>
  <c r="K27" i="35" s="1"/>
  <c r="J20" i="35"/>
  <c r="K20" i="35" s="1"/>
  <c r="J19" i="35"/>
  <c r="K19" i="35" s="1"/>
  <c r="J18" i="35"/>
  <c r="K18" i="35" s="1"/>
  <c r="K17" i="35"/>
  <c r="J17" i="35"/>
  <c r="J16" i="35"/>
  <c r="K16" i="35" s="1"/>
  <c r="J15" i="35"/>
  <c r="K15" i="35" s="1"/>
  <c r="J14" i="35"/>
  <c r="K14" i="35" s="1"/>
  <c r="J13" i="35"/>
  <c r="G49" i="34"/>
  <c r="F49" i="34"/>
  <c r="J48" i="34"/>
  <c r="K48" i="34" s="1"/>
  <c r="J47" i="34"/>
  <c r="K47" i="34" s="1"/>
  <c r="J46" i="34"/>
  <c r="K46" i="34" s="1"/>
  <c r="J39" i="34"/>
  <c r="K39" i="34" s="1"/>
  <c r="J38" i="34"/>
  <c r="K38" i="34" s="1"/>
  <c r="J37" i="34"/>
  <c r="K37" i="34" s="1"/>
  <c r="J36" i="34"/>
  <c r="K36" i="34" s="1"/>
  <c r="J35" i="34"/>
  <c r="K35" i="34" s="1"/>
  <c r="G28" i="34"/>
  <c r="F28" i="34"/>
  <c r="J27" i="34"/>
  <c r="K27" i="34" s="1"/>
  <c r="J26" i="34"/>
  <c r="K26" i="34" s="1"/>
  <c r="J25" i="34"/>
  <c r="K25" i="34" s="1"/>
  <c r="J18" i="34"/>
  <c r="K18" i="34" s="1"/>
  <c r="J17" i="34"/>
  <c r="K17" i="34" s="1"/>
  <c r="J16" i="34"/>
  <c r="K16" i="34" s="1"/>
  <c r="J15" i="34"/>
  <c r="K15" i="34" s="1"/>
  <c r="J14" i="34"/>
  <c r="J13" i="34"/>
  <c r="K13" i="34" s="1"/>
  <c r="J39" i="33"/>
  <c r="K39" i="33" s="1"/>
  <c r="J38" i="33"/>
  <c r="K38" i="33" s="1"/>
  <c r="J15" i="33"/>
  <c r="K15" i="33" s="1"/>
  <c r="J14" i="33"/>
  <c r="K14" i="33" s="1"/>
  <c r="G53" i="33"/>
  <c r="F53" i="33"/>
  <c r="J51" i="33"/>
  <c r="K51" i="33" s="1"/>
  <c r="J50" i="33"/>
  <c r="K50" i="33" s="1"/>
  <c r="J49" i="33"/>
  <c r="K49" i="33" s="1"/>
  <c r="J42" i="33"/>
  <c r="K42" i="33" s="1"/>
  <c r="J41" i="33"/>
  <c r="K41" i="33" s="1"/>
  <c r="J40" i="33"/>
  <c r="K40" i="33" s="1"/>
  <c r="J37" i="33"/>
  <c r="K37" i="33" s="1"/>
  <c r="G30" i="33"/>
  <c r="F30" i="33"/>
  <c r="J28" i="33"/>
  <c r="K28" i="33" s="1"/>
  <c r="J27" i="33"/>
  <c r="K27" i="33" s="1"/>
  <c r="J26" i="33"/>
  <c r="K26" i="33" s="1"/>
  <c r="J19" i="33"/>
  <c r="K19" i="33" s="1"/>
  <c r="J18" i="33"/>
  <c r="K18" i="33" s="1"/>
  <c r="J17" i="33"/>
  <c r="K17" i="33" s="1"/>
  <c r="J16" i="33"/>
  <c r="K16" i="33" s="1"/>
  <c r="J13" i="33"/>
  <c r="J30" i="33" s="1"/>
  <c r="K13" i="33" l="1"/>
  <c r="K30" i="33" s="1"/>
  <c r="K85" i="33" s="1"/>
  <c r="K52" i="37"/>
  <c r="K84" i="37" s="1"/>
  <c r="K29" i="37"/>
  <c r="K83" i="37" s="1"/>
  <c r="J29" i="37"/>
  <c r="J51" i="37"/>
  <c r="J52" i="37" s="1"/>
  <c r="K51" i="37"/>
  <c r="K51" i="36"/>
  <c r="K83" i="36" s="1"/>
  <c r="K28" i="36"/>
  <c r="K82" i="36" s="1"/>
  <c r="J28" i="36"/>
  <c r="J50" i="36"/>
  <c r="J51" i="36" s="1"/>
  <c r="K50" i="36"/>
  <c r="J31" i="35"/>
  <c r="K13" i="35"/>
  <c r="K31" i="35" s="1"/>
  <c r="K85" i="35" s="1"/>
  <c r="K38" i="35"/>
  <c r="J53" i="35"/>
  <c r="J54" i="35" s="1"/>
  <c r="J28" i="34"/>
  <c r="K49" i="34"/>
  <c r="K82" i="34" s="1"/>
  <c r="K14" i="34"/>
  <c r="K28" i="34" s="1"/>
  <c r="K81" i="34" s="1"/>
  <c r="J49" i="34"/>
  <c r="J53" i="33"/>
  <c r="K53" i="33"/>
  <c r="K86" i="33" s="1"/>
  <c r="J42" i="31"/>
  <c r="K42" i="31" s="1"/>
  <c r="J41" i="31"/>
  <c r="K41" i="31" s="1"/>
  <c r="G55" i="31"/>
  <c r="F55" i="31"/>
  <c r="J54" i="31"/>
  <c r="K54" i="31" s="1"/>
  <c r="J53" i="31"/>
  <c r="K53" i="31" s="1"/>
  <c r="J52" i="31"/>
  <c r="K52" i="31" s="1"/>
  <c r="J45" i="31"/>
  <c r="K45" i="31" s="1"/>
  <c r="J44" i="31"/>
  <c r="K44" i="31" s="1"/>
  <c r="J43" i="31"/>
  <c r="K43" i="31" s="1"/>
  <c r="G34" i="31"/>
  <c r="F34" i="31"/>
  <c r="J32" i="31"/>
  <c r="K32" i="31" s="1"/>
  <c r="J31" i="31"/>
  <c r="K31" i="31" s="1"/>
  <c r="J30" i="31"/>
  <c r="K30" i="31" s="1"/>
  <c r="J23" i="31"/>
  <c r="K23" i="31" s="1"/>
  <c r="J22" i="31"/>
  <c r="K22" i="31" s="1"/>
  <c r="J21" i="31"/>
  <c r="K21" i="31" s="1"/>
  <c r="J20" i="31"/>
  <c r="K20" i="31" s="1"/>
  <c r="J19" i="31"/>
  <c r="K19" i="31" s="1"/>
  <c r="J18" i="31"/>
  <c r="K18" i="31" s="1"/>
  <c r="J17" i="31"/>
  <c r="K17" i="31" s="1"/>
  <c r="J16" i="31"/>
  <c r="K16" i="31" s="1"/>
  <c r="J15" i="31"/>
  <c r="K15" i="31" s="1"/>
  <c r="J14" i="31"/>
  <c r="K14" i="31" s="1"/>
  <c r="K13" i="31"/>
  <c r="J13" i="31"/>
  <c r="K20" i="16"/>
  <c r="J20" i="16"/>
  <c r="J19" i="16"/>
  <c r="K19" i="16" s="1"/>
  <c r="J18" i="16"/>
  <c r="K18" i="16" s="1"/>
  <c r="J17" i="16"/>
  <c r="K17" i="16" s="1"/>
  <c r="J16" i="16"/>
  <c r="K16" i="16" s="1"/>
  <c r="J15" i="16"/>
  <c r="K15" i="16" s="1"/>
  <c r="J14" i="16"/>
  <c r="K14" i="16" s="1"/>
  <c r="J13" i="16"/>
  <c r="K13" i="16" s="1"/>
  <c r="K85" i="37" l="1"/>
  <c r="L85" i="37" s="1"/>
  <c r="L86" i="37"/>
  <c r="K84" i="36"/>
  <c r="L84" i="36" s="1"/>
  <c r="L85" i="36"/>
  <c r="K54" i="35"/>
  <c r="K86" i="35" s="1"/>
  <c r="L88" i="35" s="1"/>
  <c r="K53" i="35"/>
  <c r="K83" i="34"/>
  <c r="L83" i="34" s="1"/>
  <c r="L84" i="34"/>
  <c r="K87" i="33"/>
  <c r="L87" i="33" s="1"/>
  <c r="L88" i="33"/>
  <c r="K34" i="31"/>
  <c r="K86" i="31" s="1"/>
  <c r="K55" i="31"/>
  <c r="K87" i="31" s="1"/>
  <c r="L89" i="31" s="1"/>
  <c r="J34" i="31"/>
  <c r="J55" i="31"/>
  <c r="K87" i="35" l="1"/>
  <c r="L87" i="35" s="1"/>
  <c r="K88" i="31"/>
  <c r="L88" i="31" s="1"/>
  <c r="J54" i="28" l="1"/>
  <c r="K54" i="28" s="1"/>
  <c r="J53" i="28"/>
  <c r="K53" i="28" s="1"/>
  <c r="J52" i="28"/>
  <c r="K52" i="28" s="1"/>
  <c r="J45" i="28"/>
  <c r="K45" i="28" s="1"/>
  <c r="J44" i="28"/>
  <c r="K44" i="28" s="1"/>
  <c r="J43" i="28"/>
  <c r="K43" i="28" s="1"/>
  <c r="J42" i="28"/>
  <c r="K42" i="28" s="1"/>
  <c r="J41" i="28"/>
  <c r="K41" i="28" s="1"/>
  <c r="J40" i="28"/>
  <c r="K40" i="28" s="1"/>
  <c r="J32" i="28"/>
  <c r="K32" i="28" s="1"/>
  <c r="J31" i="28"/>
  <c r="K31" i="28" s="1"/>
  <c r="J30" i="28"/>
  <c r="K30" i="28" s="1"/>
  <c r="J23" i="28"/>
  <c r="K23" i="28" s="1"/>
  <c r="J22" i="28"/>
  <c r="K22" i="28" s="1"/>
  <c r="J21" i="28"/>
  <c r="K21" i="28" s="1"/>
  <c r="J20" i="28"/>
  <c r="K20" i="28" s="1"/>
  <c r="J19" i="28"/>
  <c r="K19" i="28" s="1"/>
  <c r="J18" i="28"/>
  <c r="K18" i="28" s="1"/>
  <c r="J17" i="28"/>
  <c r="K17" i="28" s="1"/>
  <c r="J16" i="28"/>
  <c r="K16" i="28" s="1"/>
  <c r="J15" i="28"/>
  <c r="K15" i="28" s="1"/>
  <c r="J14" i="28"/>
  <c r="K14" i="28" s="1"/>
  <c r="J13" i="28"/>
  <c r="K13" i="28" s="1"/>
  <c r="G55" i="28"/>
  <c r="F55" i="28"/>
  <c r="G34" i="28"/>
  <c r="F34" i="28"/>
  <c r="K55" i="28" l="1"/>
  <c r="K87" i="28" s="1"/>
  <c r="K34" i="28"/>
  <c r="K86" i="28" s="1"/>
  <c r="J34" i="28"/>
  <c r="J55" i="28"/>
  <c r="K88" i="28" l="1"/>
  <c r="L88" i="28" s="1"/>
  <c r="L89" i="28"/>
  <c r="J40" i="19"/>
  <c r="K40" i="19" s="1"/>
  <c r="J39" i="19"/>
  <c r="K39" i="19" s="1"/>
  <c r="J36" i="18"/>
  <c r="K36" i="18" s="1"/>
  <c r="J38" i="17"/>
  <c r="K38" i="17" s="1"/>
  <c r="G56" i="19" l="1"/>
  <c r="F56" i="19"/>
  <c r="G55" i="19"/>
  <c r="F55" i="19"/>
  <c r="J53" i="19"/>
  <c r="K53" i="19" s="1"/>
  <c r="J52" i="19"/>
  <c r="K52" i="19" s="1"/>
  <c r="J51" i="19"/>
  <c r="K51" i="19" s="1"/>
  <c r="J44" i="19"/>
  <c r="K44" i="19" s="1"/>
  <c r="J43" i="19"/>
  <c r="K43" i="19" s="1"/>
  <c r="J42" i="19"/>
  <c r="K42" i="19" s="1"/>
  <c r="J41" i="19"/>
  <c r="K41" i="19" s="1"/>
  <c r="J38" i="19"/>
  <c r="K38" i="19" s="1"/>
  <c r="G50" i="18"/>
  <c r="F50" i="18"/>
  <c r="J48" i="18"/>
  <c r="K48" i="18" s="1"/>
  <c r="J47" i="18"/>
  <c r="K47" i="18" s="1"/>
  <c r="J46" i="18"/>
  <c r="K46" i="18" s="1"/>
  <c r="J39" i="18"/>
  <c r="K39" i="18" s="1"/>
  <c r="J38" i="18"/>
  <c r="K38" i="18" s="1"/>
  <c r="J37" i="18"/>
  <c r="K37" i="18" s="1"/>
  <c r="J35" i="18"/>
  <c r="K35" i="18" s="1"/>
  <c r="G52" i="17"/>
  <c r="F52" i="17"/>
  <c r="J51" i="17"/>
  <c r="K51" i="17" s="1"/>
  <c r="J50" i="17"/>
  <c r="K50" i="17" s="1"/>
  <c r="J49" i="17"/>
  <c r="K49" i="17" s="1"/>
  <c r="J42" i="17"/>
  <c r="K42" i="17" s="1"/>
  <c r="J41" i="17"/>
  <c r="K41" i="17" s="1"/>
  <c r="J40" i="17"/>
  <c r="K40" i="17" s="1"/>
  <c r="J39" i="17"/>
  <c r="K39" i="17" s="1"/>
  <c r="J37" i="17"/>
  <c r="K37" i="17" s="1"/>
  <c r="G55" i="16"/>
  <c r="F55" i="16"/>
  <c r="J54" i="16"/>
  <c r="K54" i="16" s="1"/>
  <c r="J53" i="16"/>
  <c r="K53" i="16" s="1"/>
  <c r="J52" i="16"/>
  <c r="K52" i="16" s="1"/>
  <c r="J45" i="16"/>
  <c r="K45" i="16" s="1"/>
  <c r="J44" i="16"/>
  <c r="K44" i="16" s="1"/>
  <c r="J43" i="16"/>
  <c r="K43" i="16" s="1"/>
  <c r="J42" i="16"/>
  <c r="K42" i="16" s="1"/>
  <c r="J41" i="16"/>
  <c r="K41" i="16" s="1"/>
  <c r="K50" i="18" l="1"/>
  <c r="K83" i="18" s="1"/>
  <c r="K56" i="19"/>
  <c r="K88" i="19" s="1"/>
  <c r="K52" i="17"/>
  <c r="K85" i="17" s="1"/>
  <c r="K55" i="19"/>
  <c r="J55" i="19"/>
  <c r="J56" i="19" s="1"/>
  <c r="J50" i="18"/>
  <c r="J52" i="17"/>
  <c r="K55" i="16"/>
  <c r="K87" i="16" s="1"/>
  <c r="J55" i="16"/>
  <c r="G31" i="19" l="1"/>
  <c r="F31" i="19"/>
  <c r="J29" i="19"/>
  <c r="K29" i="19" s="1"/>
  <c r="J28" i="19"/>
  <c r="K28" i="19" s="1"/>
  <c r="J27" i="19"/>
  <c r="K27" i="19" s="1"/>
  <c r="J20" i="19"/>
  <c r="K20" i="19" s="1"/>
  <c r="J19" i="19"/>
  <c r="K19" i="19" s="1"/>
  <c r="J18" i="19"/>
  <c r="K18" i="19" s="1"/>
  <c r="J17" i="19"/>
  <c r="K17" i="19" s="1"/>
  <c r="J16" i="19"/>
  <c r="K16" i="19" s="1"/>
  <c r="J15" i="19"/>
  <c r="K15" i="19" s="1"/>
  <c r="J14" i="19"/>
  <c r="K14" i="19" s="1"/>
  <c r="J13" i="19"/>
  <c r="G28" i="18"/>
  <c r="F28" i="18"/>
  <c r="J26" i="18"/>
  <c r="K26" i="18" s="1"/>
  <c r="J25" i="18"/>
  <c r="K25" i="18" s="1"/>
  <c r="J24" i="18"/>
  <c r="K24" i="18" s="1"/>
  <c r="J17" i="18"/>
  <c r="K17" i="18" s="1"/>
  <c r="J16" i="18"/>
  <c r="K16" i="18" s="1"/>
  <c r="J15" i="18"/>
  <c r="K15" i="18" s="1"/>
  <c r="J14" i="18"/>
  <c r="K14" i="18" s="1"/>
  <c r="J13" i="18"/>
  <c r="G30" i="17"/>
  <c r="F30" i="17"/>
  <c r="J28" i="17"/>
  <c r="K28" i="17" s="1"/>
  <c r="J27" i="17"/>
  <c r="K27" i="17" s="1"/>
  <c r="J26" i="17"/>
  <c r="K26" i="17" s="1"/>
  <c r="J19" i="17"/>
  <c r="K19" i="17" s="1"/>
  <c r="J18" i="17"/>
  <c r="K18" i="17" s="1"/>
  <c r="J17" i="17"/>
  <c r="K17" i="17" s="1"/>
  <c r="J16" i="17"/>
  <c r="K16" i="17" s="1"/>
  <c r="J15" i="17"/>
  <c r="K15" i="17" s="1"/>
  <c r="J14" i="17"/>
  <c r="K14" i="17" s="1"/>
  <c r="J13" i="17"/>
  <c r="K13" i="17" s="1"/>
  <c r="G34" i="16"/>
  <c r="F34" i="16"/>
  <c r="J32" i="16"/>
  <c r="K32" i="16" s="1"/>
  <c r="J31" i="16"/>
  <c r="K31" i="16" s="1"/>
  <c r="J30" i="16"/>
  <c r="K30" i="16" s="1"/>
  <c r="J23" i="16"/>
  <c r="K23" i="16" s="1"/>
  <c r="J22" i="16"/>
  <c r="K22" i="16" s="1"/>
  <c r="J21" i="16"/>
  <c r="K21" i="16" s="1"/>
  <c r="J34" i="16" l="1"/>
  <c r="J31" i="19"/>
  <c r="K13" i="19"/>
  <c r="K31" i="19" s="1"/>
  <c r="K87" i="19" s="1"/>
  <c r="J28" i="18"/>
  <c r="K13" i="18"/>
  <c r="K28" i="18" s="1"/>
  <c r="K82" i="18" s="1"/>
  <c r="K30" i="17"/>
  <c r="K84" i="17" s="1"/>
  <c r="J30" i="17"/>
  <c r="K34" i="16"/>
  <c r="K86" i="16" s="1"/>
  <c r="K89" i="19" l="1"/>
  <c r="L89" i="19" s="1"/>
  <c r="L90" i="19"/>
  <c r="L85" i="18"/>
  <c r="K84" i="18"/>
  <c r="L84" i="18" s="1"/>
  <c r="L87" i="17"/>
  <c r="K86" i="17"/>
  <c r="L86" i="17" s="1"/>
  <c r="K88" i="16"/>
  <c r="L88" i="16" s="1"/>
  <c r="L89" i="16"/>
</calcChain>
</file>

<file path=xl/sharedStrings.xml><?xml version="1.0" encoding="utf-8"?>
<sst xmlns="http://schemas.openxmlformats.org/spreadsheetml/2006/main" count="992" uniqueCount="92">
  <si>
    <t>STT</t>
  </si>
  <si>
    <t>TỔNG</t>
  </si>
  <si>
    <t>Chuẩn bị hồ sơ</t>
  </si>
  <si>
    <t>Phí</t>
  </si>
  <si>
    <t>Lệ phí</t>
  </si>
  <si>
    <t>Ghi chú</t>
  </si>
  <si>
    <t>Khác</t>
  </si>
  <si>
    <t>Nộp hồ sơ</t>
  </si>
  <si>
    <t>Trực tiếp</t>
  </si>
  <si>
    <t>Nhận kết quả</t>
  </si>
  <si>
    <t>I.</t>
  </si>
  <si>
    <t>CHI PHÍ TUÂN THỦ THỦ TỤC HÀNH CHÍNH</t>
  </si>
  <si>
    <t>III.</t>
  </si>
  <si>
    <t>Các công việc 
khi thực hiện TTHC</t>
  </si>
  <si>
    <t>Số lượng đối tượng tuân thủ/01 năm</t>
  </si>
  <si>
    <t>Các hoạt động/ cách thức thực hiện cụ thể</t>
  </si>
  <si>
    <t>Số lần thực hiện/ 01 năm</t>
  </si>
  <si>
    <t>Internet</t>
  </si>
  <si>
    <t>Nộp phí, lệ phí, chi phí khác</t>
  </si>
  <si>
    <t>Chi phí khác</t>
  </si>
  <si>
    <t>3.3</t>
  </si>
  <si>
    <t>3.2</t>
  </si>
  <si>
    <t>3.1</t>
  </si>
  <si>
    <t xml:space="preserve">SO SÁNH CHI PHÍ </t>
  </si>
  <si>
    <r>
      <t xml:space="preserve">Thời gian thực hiện </t>
    </r>
    <r>
      <rPr>
        <sz val="12"/>
        <color indexed="8"/>
        <rFont val="Times New Roman"/>
        <family val="1"/>
      </rPr>
      <t>(giờ)</t>
    </r>
  </si>
  <si>
    <r>
      <rPr>
        <b/>
        <sz val="12"/>
        <color indexed="8"/>
        <rFont val="Times New Roman"/>
        <family val="1"/>
      </rPr>
      <t>Mức TNBQ/ 01 giờ làm việc</t>
    </r>
    <r>
      <rPr>
        <sz val="12"/>
        <color indexed="8"/>
        <rFont val="Times New Roman"/>
        <family val="1"/>
      </rPr>
      <t xml:space="preserve"> (đồng)</t>
    </r>
  </si>
  <si>
    <r>
      <t xml:space="preserve">Mức chi phí thuê tư vấn, dịch vụ </t>
    </r>
    <r>
      <rPr>
        <sz val="12"/>
        <color indexed="8"/>
        <rFont val="Times New Roman"/>
        <family val="1"/>
      </rPr>
      <t>(đồng)</t>
    </r>
  </si>
  <si>
    <r>
      <t xml:space="preserve">Mức phí, lệ phí, chi phí khác </t>
    </r>
    <r>
      <rPr>
        <sz val="12"/>
        <color indexed="8"/>
        <rFont val="Times New Roman"/>
        <family val="1"/>
      </rPr>
      <t>(đồng)</t>
    </r>
  </si>
  <si>
    <r>
      <t xml:space="preserve">Chi phí thực hiện TTHC </t>
    </r>
    <r>
      <rPr>
        <sz val="12"/>
        <color indexed="8"/>
        <rFont val="Times New Roman"/>
        <family val="1"/>
      </rPr>
      <t>(đồng)</t>
    </r>
  </si>
  <si>
    <r>
      <t xml:space="preserve">Tổng chi phí thực hiện TTHC/
01 năm </t>
    </r>
    <r>
      <rPr>
        <sz val="12"/>
        <color indexed="8"/>
        <rFont val="Times New Roman"/>
        <family val="1"/>
      </rPr>
      <t>(đồng)</t>
    </r>
  </si>
  <si>
    <r>
      <rPr>
        <b/>
        <sz val="12"/>
        <color indexed="8"/>
        <rFont val="Times New Roman"/>
        <family val="1"/>
      </rPr>
      <t>Công việc khác</t>
    </r>
    <r>
      <rPr>
        <sz val="12"/>
        <color indexed="8"/>
        <rFont val="Times New Roman"/>
        <family val="1"/>
      </rPr>
      <t xml:space="preserve"> (nếu có)</t>
    </r>
  </si>
  <si>
    <r>
      <rPr>
        <b/>
        <sz val="12"/>
        <color indexed="8"/>
        <rFont val="Times New Roman"/>
        <family val="1"/>
      </rPr>
      <t>Chuẩn bị, phục vụ việc kiểm tra, đánh giá của cơ quan có thẩm quyền</t>
    </r>
    <r>
      <rPr>
        <sz val="12"/>
        <color indexed="8"/>
        <rFont val="Times New Roman"/>
        <family val="1"/>
      </rPr>
      <t xml:space="preserve"> (nếu có)</t>
    </r>
  </si>
  <si>
    <t>Phụ lục V</t>
  </si>
  <si>
    <t>BIỂU MẪU TÍNH CHI PHÍ TUÂN THỦ THỦ TỤC HÀNH CHÍNH (BIỂU MẪU SỐ 04/ĐGTĐ-SCM)</t>
  </si>
  <si>
    <t>(Ban hành kèm theo Thông tư số      /2021/TT-BTP ngày      tháng     năm 2021 của Bộ Tư pháp)</t>
  </si>
  <si>
    <t>Biểu mẫu số 04/ĐGTĐ-SCM</t>
  </si>
  <si>
    <t>Bưu chính</t>
  </si>
  <si>
    <t xml:space="preserve">Bưu chính </t>
  </si>
  <si>
    <t>BỘ KHOA HỌC VÀ CÔNG NGHỆ</t>
  </si>
  <si>
    <t xml:space="preserve">CHI PHÍ TUÂN THỦ TTHC HIỆN TẠI </t>
  </si>
  <si>
    <t>Đơn đề nghị chỉ định tổ chức KĐ-HC-TN</t>
  </si>
  <si>
    <t>Điền thông tin theo mẫu quy định</t>
  </si>
  <si>
    <t xml:space="preserve">Báo cáo về cơ sở vật chất kỹ thuật, nhân lực </t>
  </si>
  <si>
    <t xml:space="preserve">Báo cáo hoạt động kiểm định, hiệu chuẩn, thử nghiệm </t>
  </si>
  <si>
    <t xml:space="preserve">Văn bản của người đứng đầu tổ chức đề nghị quy định về nội dung, hình thức, việc chế tạo, quản lý và sử dụng chứng chỉ chứng chỉ kiểm định, hiệu chuẩn, thử nghiệm </t>
  </si>
  <si>
    <t>Hồ sơ đề nghị chứng nhận CĐL dùng trực tiếp để kiểm định phương tiện đo nhóm 2</t>
  </si>
  <si>
    <t>Hồ sơ đề nghị chứng nhận, cấp thẻ KĐV</t>
  </si>
  <si>
    <t>Danh mục hồ sơ của hệ thống quản lý đã thiết lập và duy trì đối với hoạt động KĐ-HC-TN đề nghị chỉ định</t>
  </si>
  <si>
    <t>Đơn đề nghị chứng nhận Chuẩn đo lường</t>
  </si>
  <si>
    <t>Bản sao y (có xác nhận sao y bản chính của tổ chức chỉ định) giấy chứng nhận hiệu chuẩn của chuẩn đo lường</t>
  </si>
  <si>
    <t>Bộ ảnh chụp chuẩn đo lường</t>
  </si>
  <si>
    <t>Văn bản qui định về việc duy trì, bảo quản sử dụng chuẩn đo lường do người đứng đầu tổ chức kiểm định</t>
  </si>
  <si>
    <t>Đơn đề nghị chứng nhận cấp thẻ kiểm định viên</t>
  </si>
  <si>
    <t>Sơ yếu lý lịch</t>
  </si>
  <si>
    <t>Bản sao y (có xác nhận sao y bản chính của tổ chức chỉ định) bằng tốt nghiệp trung cấp hoặc tương đương trở lên (đối với trường hợp lần đầu cấp thẻ)</t>
  </si>
  <si>
    <t>Bản sao y (có xác nhận sao y bản chính của tổ chức chỉ định) giấy chứng nhận hoàn thành khóa đào tạo về kiểm định</t>
  </si>
  <si>
    <t>Hai ảnh màu (2x3cm), chụp trên nền trắng (đối với trường hợp lần đầu cấp thẻ)</t>
  </si>
  <si>
    <t>II. Chi phí tuân thủ sau cắt giảm TTHC</t>
  </si>
  <si>
    <t>Văn bản của người đứng đầu tổ chức đề nghị cam kết</t>
  </si>
  <si>
    <t xml:space="preserve">Công văn đề nghị điều chỉnh </t>
  </si>
  <si>
    <t>Soạn thảo văn bản</t>
  </si>
  <si>
    <t>Công văn đề nghị điều chỉnh</t>
  </si>
  <si>
    <t>Soạn thảo công văn</t>
  </si>
  <si>
    <t>Photo, đóng dấu hoặc scan từ bản gốc</t>
  </si>
  <si>
    <t>Chụp ảnh, in ảnh</t>
  </si>
  <si>
    <t>Tài liệu khác có liên quan đến nội dung đề nghị điều chỉnh</t>
  </si>
  <si>
    <t>Bản sao có đóng dấu sao y của tổ chức đề nghị, bản điện tử hoặc bản sao điện tử các tài liệu có liên quan đến nội dung đề nghị điều chỉnh</t>
  </si>
  <si>
    <t>Các tài liệu có liên quan đến nội dung đề nghị điều chỉnh</t>
  </si>
  <si>
    <t>Điền thông tin theo mẫu quy định; Photo, đóng dấu hoặc scan từ bản gốc; Chụp ảnh, in ảnh; Soạn thảo văn bản</t>
  </si>
  <si>
    <t xml:space="preserve">Điền thông tin theo Mẫu số 01 </t>
  </si>
  <si>
    <t xml:space="preserve">    TÊN THỦ TỤC HÀNH CHÍNH: THỦ TỤC CHỈ ĐỊNH TỔ CHỨC THỰC HIỆN HOẠT ĐỘNG KIỂM ĐỊNH, HIỆU CHUẨN, THỬ NGHIỆM PHƯƠNG TIỆN ĐO, CHUẨN ĐO LƯỜNG (Trường hợp chỉ định lần đầu và chỉ định lại)</t>
  </si>
  <si>
    <t xml:space="preserve">    TÊN THỦ TỤC HÀNH CHÍNH: ĐIỀU CHỈNH NỘI DUNG CỦA QUYẾT ĐỊNH CHỈ ĐỊNH TỔ CHỨC THỰC HIỆN HOẠT ĐỘNG KIỂM ĐỊNH, HIỆU CHUẨN, THỬ NGHIỆM PHƯƠNG TIỆN ĐO, CHUẨN ĐO LƯỜNG (Trường hợp đề nghị thay đổi về tên, địa chỉ trụ sở chính (không đồng thời là địa điểm hoạt đông) hoặc thay đổi địa giới hành chính của tổ chức được chỉ định )</t>
  </si>
  <si>
    <t xml:space="preserve">    TÊN THỦ TỤC HÀNH CHÍNH: ĐIỀU CHỈNH NỘI DUNG CỦA QUYẾT ĐỊNH CHỈ ĐỊNH TỔ CHỨC THỰC HIỆN HOẠT ĐỘNG KIỂM ĐỊNH, HIỆU CHUẨN, THỬ NGHIỆM PHƯƠNG TIỆN ĐO, CHUẨN ĐO LƯỜNG (Trường hợp đề nghị điều chỉnh các nội dung liên quan đến điểm b (bao gồm trường hợp địa chỉ trụ sở chính đồng thời là địa điểm hoạt động) và điểm c Điều 15 Thông tư số 24/2013/TT-BKHCN)</t>
  </si>
  <si>
    <t xml:space="preserve">Danh mục các quy trình, thủ tục của hệ thống quản lý đã thiết lập và duy trì phù hợp với Tiêu chuẩn quốc gia TCVN ISO/IEC 17025 đối với hoạt động kiểm định, hiệu chuẩn, thử nghiệm đề nghị chỉ định </t>
  </si>
  <si>
    <t>Điền thông tin theo Mẫu số 02; Photo, đóng dấu hoặc scan</t>
  </si>
  <si>
    <t>Điền thông tin theo Mẫu số 04</t>
  </si>
  <si>
    <t xml:space="preserve">Bản sao có xác nhận sao y bản chính của tổ chức đề nghị hoặc bản sao điện tử giấy chứng nhận hiệu chuẩn còn thời hạn có giá trị của chuẩn công tác hoặc giấy chứng nhận kết quả thử nghiệm hoặc so sánh (Certificate of analysis) còn thời hạn có giá trị của chất chuẩn. </t>
  </si>
  <si>
    <t xml:space="preserve">Ảnh chụp của chuẩn đo lường bao gồm một (01) ảnh tổng thể và 01 ảnh nhãn mác. Ảnh màu cỡ (15 × 20) cm hoặc tệp ảnh đảm bảo in ảnh màu cỡ tương đương, phải bảo đảm sắc nét, rõ ràng thông tin của chuẩn đo lường </t>
  </si>
  <si>
    <t xml:space="preserve">    TÊN THỦ TỤC HÀNH CHÍNH: THỦ TỤC CHỨNG NHẬN CHUẨN ĐO LƯỜNG DÙNG TRỰC TIẾP ĐỂ KIỂM ĐỊNH PHƯƠNG TIỆN ĐO NHÓM 2  (Trường hợp chứng nhận lần đầu)</t>
  </si>
  <si>
    <t>Điền thông tin theo Mẫu số 06</t>
  </si>
  <si>
    <t xml:space="preserve">Bản sao có đóng dấu sao y của tổ chức đề nghị, bản điện tử hoặc bản sao điện tử các tài liệu có liên quan đến nội dung đề nghị điều chỉnh </t>
  </si>
  <si>
    <t xml:space="preserve">    TÊN THỦ TỤC HÀNH CHÍNH: THỦ TỤC ĐIỀU CHỈNH QUYẾT ĐỊNH CHỨNG NHẬN CHUẨN ĐO LƯỜNG (Trường hợp đề nghị điều chỉnh thông tin (tên gọi, đặc tính kỹ thuật đo lường chính...) của chuẩn đo lường đã được chứng nhận )</t>
  </si>
  <si>
    <t xml:space="preserve">    TÊN THỦ TỤC HÀNH CHÍNH: THỦ TỤC CHỨNG NHẬN CHUẨN ĐO LƯỜNG DÙNG TRỰC TIẾP ĐỂ KIỂM ĐỊNH PHƯƠNG TIỆN ĐO NHÓM 2  (Trường hợp chứng nhận lại)</t>
  </si>
  <si>
    <t xml:space="preserve">    TÊN THỦ TỤC HÀNH CHÍNH: THỦ TỤC CHỨNG NHẬN, CẤP THẺ KIỂM ĐỊNH VIÊN ĐO LƯỜNG (Trường hợp chứng nhận lần đầu)</t>
  </si>
  <si>
    <t>Điền thông tin theo Mẫu số 08</t>
  </si>
  <si>
    <t xml:space="preserve">Bản sao có xác nhận sao y bản chính của tổ chức đề nghị hoặc bản sao điện tử giấy chứng nhận hoàn thành khóa đào tạo </t>
  </si>
  <si>
    <t>Bản sao có xác nhận sao y bản chính của tổ chức đề nghị hoặc bản sao điện tử bằng tốt nghiệp trung cấp hoặc tương đương trở lên của nhân viên kiểm định</t>
  </si>
  <si>
    <t xml:space="preserve">Hai (02) ảnh màu cỡ (2 x 3) cm hoặc tệp ảnh đảm bảo in ảnh màu cỡ tương đương, ảnh rõ nét và chụp nền trắng </t>
  </si>
  <si>
    <t xml:space="preserve">    TÊN THỦ TỤC HÀNH CHÍNH: THỦ TỤC CHỨNG NHẬN, CẤP THẺ KIỂM ĐỊNH VIÊN ĐO LƯỜNG (Trường hợp chứng nhận lại)</t>
  </si>
  <si>
    <t xml:space="preserve">    TÊN THỦ TỤC HÀNH CHÍNH: THỦ TỤC ĐIỀU CHỈNH NỘI DUNG CỦA QUYẾT ĐỊNH CHỨNG NHẬN, CẤP THẺ KIỂM ĐỊNH VIÊN ĐO LƯỜNG (Trường hợp thay đổi về tên, địa chỉ trụ sở chính của tổ chức đề nghị điều chỉnh chứng nhận, cấp thẻ kiểm định viên hoặc điều chỉnh giảm một phần lĩnh vực kiểm định nhưng không thay đổi số lượng kiểm định viên được chứng nhận, cấp thẻ)</t>
  </si>
  <si>
    <t xml:space="preserve">    TÊN THỦ TỤC HÀNH CHÍNH: THỦ TỤC ĐIỀU CHỈNH NỘI DUNG CỦA QUYẾT ĐỊNH CHỨNG NHẬN, CẤP THẺ KIỂM ĐỊNH VIÊN ĐO LƯỜNG (Trường hợp đề nghị bổ sung lĩnh vực kiểm định cho kiểm định viên đã được chứng nhận, cấp thẻ)</t>
  </si>
  <si>
    <t xml:space="preserve">    TÊN THỦ TỤC HÀNH CHÍNH: THỦ TỤC ĐIỀU CHỈNH QUYẾT ĐỊNH CHỨNG NHẬN CHUẨN ĐO LƯỜNG (Trường hợp thay đổi về tên, địa chỉ trụ sở chính của tổ chức hoặc giảm một phần các chuẩn đo lường được chứng nhận)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</si>
</sst>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Red]0.0"/>
  </numFmts>
  <fonts count="16" x14ac:knownFonts="1">
    <font>
      <sz val="11"/>
      <color theme="1"/>
      <name val="Calibri"/>
      <family val="2"/>
      <scheme val="minor"/>
    </font>
    <font>
      <sz val="11"/>
      <color indexed="8"/>
      <name val="Calibri"/>
      <family val="2"/>
    </font>
    <font>
      <b/>
      <sz val="12"/>
      <color indexed="8"/>
      <name val="Times New Roman"/>
      <family val="1"/>
    </font>
    <font>
      <sz val="12"/>
      <color indexed="8"/>
      <name val="Times New Roman"/>
      <family val="1"/>
    </font>
    <font>
      <b/>
      <sz val="12"/>
      <name val="Times New Roman"/>
      <family val="1"/>
    </font>
    <font>
      <sz val="12"/>
      <name val="Times New Roman"/>
      <family val="1"/>
    </font>
    <font>
      <sz val="10"/>
      <color theme="1"/>
      <name val="Tahoma"/>
      <family val="2"/>
    </font>
    <font>
      <sz val="12"/>
      <color theme="1"/>
      <name val="Times New Roman"/>
      <family val="1"/>
    </font>
    <font>
      <b/>
      <sz val="12"/>
      <color theme="1"/>
      <name val="Times New Roman"/>
      <family val="1"/>
    </font>
    <font>
      <b/>
      <i/>
      <sz val="13"/>
      <color theme="1"/>
      <name val="Times New Roman"/>
      <family val="1"/>
    </font>
    <font>
      <sz val="12"/>
      <color rgb="FFFF0000"/>
      <name val="Times New Roman"/>
      <family val="1"/>
    </font>
    <font>
      <sz val="12"/>
      <color theme="0"/>
      <name val="Times New Roman"/>
      <family val="1"/>
    </font>
    <font>
      <b/>
      <sz val="14"/>
      <color theme="1"/>
      <name val="Times New Roman"/>
      <family val="1"/>
    </font>
    <font>
      <b/>
      <sz val="13"/>
      <color theme="1"/>
      <name val="Times New Roman"/>
      <family val="1"/>
    </font>
    <font>
      <i/>
      <sz val="14"/>
      <color theme="1"/>
      <name val="Times New Roman"/>
      <family val="1"/>
    </font>
    <font>
      <sz val="12"/>
      <color rgb="FF000000"/>
      <name val="Times New Roman"/>
      <family val="1"/>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6" fillId="0" borderId="0" xfId="0" applyFont="1" applyAlignment="1">
      <alignment vertical="center"/>
    </xf>
    <xf numFmtId="0" fontId="7" fillId="0" borderId="0" xfId="0" applyFont="1" applyAlignment="1">
      <alignment vertical="center"/>
    </xf>
    <xf numFmtId="0" fontId="2" fillId="0" borderId="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166" fontId="3" fillId="0" borderId="1"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166" fontId="5" fillId="0" borderId="1" xfId="0" applyNumberFormat="1" applyFont="1" applyBorder="1" applyAlignment="1" applyProtection="1">
      <alignment horizontal="right" vertical="center" wrapText="1"/>
      <protection locked="0" hidden="1"/>
    </xf>
    <xf numFmtId="0" fontId="3" fillId="0" borderId="0" xfId="0" applyFont="1"/>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right" vertical="center" wrapText="1"/>
      <protection locked="0"/>
    </xf>
    <xf numFmtId="3" fontId="2" fillId="0" borderId="0" xfId="0" applyNumberFormat="1" applyFont="1" applyAlignment="1" applyProtection="1">
      <alignment horizontal="right" vertical="center" wrapText="1"/>
      <protection locked="0"/>
    </xf>
    <xf numFmtId="3" fontId="2" fillId="0" borderId="0" xfId="0" quotePrefix="1" applyNumberFormat="1" applyFont="1" applyAlignment="1" applyProtection="1">
      <alignment horizontal="right"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8" fillId="0" borderId="0" xfId="0" applyFont="1" applyAlignment="1" applyProtection="1">
      <alignment horizontal="center"/>
      <protection locked="0"/>
    </xf>
    <xf numFmtId="165" fontId="6" fillId="0" borderId="0" xfId="0" applyNumberFormat="1" applyFont="1" applyAlignment="1" applyProtection="1">
      <alignment vertical="center"/>
      <protection locked="0"/>
    </xf>
    <xf numFmtId="3" fontId="6" fillId="0" borderId="0" xfId="0" applyNumberFormat="1" applyFont="1" applyAlignment="1" applyProtection="1">
      <alignment vertical="center"/>
      <protection locked="0"/>
    </xf>
    <xf numFmtId="0" fontId="9"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2" fillId="0" borderId="0" xfId="0" applyFont="1" applyAlignment="1" applyProtection="1">
      <alignment horizontal="lef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3" fillId="0" borderId="0" xfId="0" applyFont="1" applyProtection="1">
      <protection locked="0"/>
    </xf>
    <xf numFmtId="0" fontId="10" fillId="0" borderId="0" xfId="0" applyFont="1" applyProtection="1">
      <protection locked="0"/>
    </xf>
    <xf numFmtId="0" fontId="8" fillId="0" borderId="0" xfId="0" applyFont="1" applyAlignment="1" applyProtection="1">
      <alignment vertical="center"/>
      <protection locked="0"/>
    </xf>
    <xf numFmtId="3" fontId="8" fillId="0" borderId="0" xfId="0" applyNumberFormat="1" applyFont="1" applyAlignment="1" applyProtection="1">
      <alignment vertical="center"/>
      <protection locked="0"/>
    </xf>
    <xf numFmtId="3" fontId="3" fillId="0" borderId="1" xfId="0" applyNumberFormat="1" applyFont="1" applyBorder="1" applyAlignment="1">
      <alignment horizontal="right" vertical="center" wrapText="1"/>
    </xf>
    <xf numFmtId="0" fontId="11" fillId="0" borderId="0" xfId="0" applyFont="1"/>
    <xf numFmtId="3" fontId="11" fillId="0" borderId="0" xfId="0" applyNumberFormat="1" applyFont="1"/>
    <xf numFmtId="164" fontId="11" fillId="0" borderId="0" xfId="0" applyNumberFormat="1" applyFont="1"/>
    <xf numFmtId="0" fontId="7" fillId="0" borderId="0" xfId="0" applyFont="1" applyAlignment="1">
      <alignment vertical="center" wrapText="1"/>
    </xf>
    <xf numFmtId="3" fontId="7" fillId="0" borderId="1" xfId="0" applyNumberFormat="1"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3" fontId="5" fillId="0" borderId="1" xfId="1" applyNumberFormat="1" applyFont="1" applyBorder="1" applyAlignment="1" applyProtection="1">
      <alignment vertical="center" wrapText="1"/>
      <protection locked="0"/>
    </xf>
    <xf numFmtId="0" fontId="5" fillId="0" borderId="1" xfId="0" applyFont="1" applyBorder="1" applyAlignment="1">
      <alignment vertical="center" wrapText="1"/>
    </xf>
    <xf numFmtId="0" fontId="3" fillId="2" borderId="1" xfId="0" applyFont="1" applyFill="1" applyBorder="1" applyAlignment="1">
      <alignment vertical="center" wrapText="1"/>
    </xf>
    <xf numFmtId="0" fontId="7" fillId="0" borderId="1" xfId="0" applyFont="1" applyBorder="1" applyAlignment="1">
      <alignment vertical="center" wrapText="1"/>
    </xf>
    <xf numFmtId="0" fontId="4" fillId="0" borderId="1" xfId="0" applyFont="1" applyBorder="1" applyAlignment="1" applyProtection="1">
      <alignment horizontal="center" vertical="center" wrapText="1"/>
      <protection locked="0"/>
    </xf>
    <xf numFmtId="165" fontId="2" fillId="0" borderId="1" xfId="0" applyNumberFormat="1" applyFont="1" applyBorder="1" applyAlignment="1" applyProtection="1">
      <alignment horizontal="center" vertical="center" wrapText="1"/>
      <protection locked="0"/>
    </xf>
    <xf numFmtId="3" fontId="3" fillId="0" borderId="1" xfId="0" applyNumberFormat="1" applyFont="1" applyBorder="1" applyAlignment="1" applyProtection="1">
      <alignment horizontal="center" vertical="center" wrapText="1"/>
      <protection locked="0"/>
    </xf>
    <xf numFmtId="4" fontId="2" fillId="0" borderId="1" xfId="0" applyNumberFormat="1" applyFont="1" applyBorder="1" applyAlignment="1" applyProtection="1">
      <alignment horizontal="center" vertical="center" wrapText="1"/>
      <protection locked="0"/>
    </xf>
    <xf numFmtId="165" fontId="2" fillId="0" borderId="1" xfId="0" applyNumberFormat="1" applyFont="1" applyBorder="1" applyAlignment="1">
      <alignment horizontal="center" vertical="center" wrapText="1"/>
    </xf>
    <xf numFmtId="0" fontId="2" fillId="0" borderId="1" xfId="0" quotePrefix="1" applyFont="1" applyBorder="1" applyAlignment="1" applyProtection="1">
      <alignment horizontal="center" vertical="center" wrapText="1"/>
      <protection locked="0"/>
    </xf>
    <xf numFmtId="3" fontId="3" fillId="0" borderId="1" xfId="0" applyNumberFormat="1" applyFont="1" applyBorder="1" applyAlignment="1" applyProtection="1">
      <alignment horizontal="left" vertical="center" wrapText="1"/>
      <protection locked="0"/>
    </xf>
    <xf numFmtId="0" fontId="15" fillId="0" borderId="1" xfId="0" applyFont="1" applyBorder="1" applyAlignment="1">
      <alignment wrapText="1"/>
    </xf>
    <xf numFmtId="0" fontId="3" fillId="0" borderId="1" xfId="0" quotePrefix="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66" fontId="2"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2" fillId="0" borderId="1" xfId="0" quotePrefix="1" applyNumberFormat="1" applyFont="1" applyBorder="1" applyAlignment="1" applyProtection="1">
      <alignment horizontal="right" vertical="center" wrapText="1"/>
      <protection locked="0"/>
    </xf>
    <xf numFmtId="3" fontId="2" fillId="0" borderId="1" xfId="0" applyNumberFormat="1" applyFont="1" applyBorder="1" applyAlignment="1">
      <alignment horizontal="right" vertical="center" wrapText="1"/>
    </xf>
    <xf numFmtId="0" fontId="15" fillId="0" borderId="1" xfId="0" applyFont="1" applyBorder="1" applyAlignment="1">
      <alignment vertical="center" wrapText="1"/>
    </xf>
    <xf numFmtId="166" fontId="5" fillId="0" borderId="1" xfId="0" quotePrefix="1" applyNumberFormat="1" applyFont="1" applyBorder="1" applyAlignment="1" applyProtection="1">
      <alignment horizontal="right" vertical="center" wrapText="1"/>
      <protection locked="0" hidden="1"/>
    </xf>
    <xf numFmtId="0" fontId="2" fillId="0" borderId="0" xfId="0" applyFont="1" applyAlignment="1" applyProtection="1">
      <alignment horizontal="left" vertical="center"/>
      <protection locked="0"/>
    </xf>
    <xf numFmtId="0" fontId="12" fillId="0" borderId="0" xfId="0" applyFont="1" applyAlignment="1" applyProtection="1">
      <alignment horizontal="center"/>
      <protection locked="0"/>
    </xf>
    <xf numFmtId="0" fontId="13" fillId="0" borderId="0" xfId="0" applyFont="1" applyAlignment="1" applyProtection="1">
      <alignment horizontal="center"/>
      <protection locked="0"/>
    </xf>
    <xf numFmtId="0" fontId="14" fillId="0" borderId="0" xfId="0" applyFont="1" applyAlignment="1" applyProtection="1">
      <alignment horizontal="center"/>
      <protection locked="0"/>
    </xf>
    <xf numFmtId="0" fontId="13" fillId="0" borderId="0" xfId="0" applyFont="1" applyAlignment="1" applyProtection="1">
      <alignment horizontal="center" vertical="top" wrapText="1"/>
      <protection locked="0"/>
    </xf>
    <xf numFmtId="0" fontId="9" fillId="0" borderId="0" xfId="0" applyFont="1" applyAlignment="1" applyProtection="1">
      <alignment horizontal="center" vertical="top" wrapText="1"/>
      <protection locked="0"/>
    </xf>
    <xf numFmtId="0" fontId="2" fillId="0" borderId="0" xfId="0" applyFont="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4A94-4173-8E40-0A41840D7DA5}"/>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'1'!$K$30</c:f>
              <c:numCache>
                <c:formatCode>#,##0</c:formatCode>
                <c:ptCount val="1"/>
                <c:pt idx="0">
                  <c:v>85619200</c:v>
                </c:pt>
              </c:numCache>
            </c:numRef>
          </c:val>
          <c:extLst>
            <c:ext xmlns:c16="http://schemas.microsoft.com/office/drawing/2014/chart" uri="{C3380CC4-5D6E-409C-BE32-E72D297353CC}">
              <c16:uniqueId val="{00000002-4A94-4173-8E40-0A41840D7DA5}"/>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4A94-4173-8E40-0A41840D7DA5}"/>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'1'!$K$52</c:f>
              <c:numCache>
                <c:formatCode>#,##0</c:formatCode>
                <c:ptCount val="1"/>
                <c:pt idx="0">
                  <c:v>49621760</c:v>
                </c:pt>
              </c:numCache>
            </c:numRef>
          </c:val>
          <c:extLst>
            <c:ext xmlns:c16="http://schemas.microsoft.com/office/drawing/2014/chart" uri="{C3380CC4-5D6E-409C-BE32-E72D297353CC}">
              <c16:uniqueId val="{00000005-4A94-4173-8E40-0A41840D7DA5}"/>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8A8-4BB6-8465-135CC77ED7AB}"/>
              </c:ext>
            </c:extLst>
          </c:dPt>
          <c:dPt>
            <c:idx val="1"/>
            <c:bubble3D val="0"/>
            <c:extLst>
              <c:ext xmlns:c16="http://schemas.microsoft.com/office/drawing/2014/chart" uri="{C3380CC4-5D6E-409C-BE32-E72D297353CC}">
                <c16:uniqueId val="{00000002-08A8-4BB6-8465-135CC77ED7A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08A8-4BB6-8465-135CC77ED7A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E4B5-4778-BA24-A515380229AA}"/>
              </c:ext>
            </c:extLst>
          </c:dPt>
          <c:dPt>
            <c:idx val="1"/>
            <c:bubble3D val="0"/>
            <c:extLst>
              <c:ext xmlns:c16="http://schemas.microsoft.com/office/drawing/2014/chart" uri="{C3380CC4-5D6E-409C-BE32-E72D297353CC}">
                <c16:uniqueId val="{00000002-E4B5-4778-BA24-A515380229A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E4B5-4778-BA24-A515380229A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918-4E37-919F-E64ECBE8AACD}"/>
              </c:ext>
            </c:extLst>
          </c:dPt>
          <c:dPt>
            <c:idx val="1"/>
            <c:bubble3D val="0"/>
            <c:extLst>
              <c:ext xmlns:c16="http://schemas.microsoft.com/office/drawing/2014/chart" uri="{C3380CC4-5D6E-409C-BE32-E72D297353CC}">
                <c16:uniqueId val="{00000002-4918-4E37-919F-E64ECBE8AAC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4918-4E37-919F-E64ECBE8AAC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B70-4E76-AF86-0B4D21321F45}"/>
              </c:ext>
            </c:extLst>
          </c:dPt>
          <c:dPt>
            <c:idx val="1"/>
            <c:bubble3D val="0"/>
            <c:extLst>
              <c:ext xmlns:c16="http://schemas.microsoft.com/office/drawing/2014/chart" uri="{C3380CC4-5D6E-409C-BE32-E72D297353CC}">
                <c16:uniqueId val="{00000002-CB70-4E76-AF86-0B4D21321F4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B70-4E76-AF86-0B4D21321F4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E06-4BB8-B2EB-CEE7EAEFAB7C}"/>
              </c:ext>
            </c:extLst>
          </c:dPt>
          <c:dPt>
            <c:idx val="1"/>
            <c:bubble3D val="0"/>
            <c:extLst>
              <c:ext xmlns:c16="http://schemas.microsoft.com/office/drawing/2014/chart" uri="{C3380CC4-5D6E-409C-BE32-E72D297353CC}">
                <c16:uniqueId val="{00000002-8E06-4BB8-B2EB-CEE7EAEFAB7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E06-4BB8-B2EB-CEE7EAEFAB7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2A2-4252-8E41-68E5B5DF97AD}"/>
              </c:ext>
            </c:extLst>
          </c:dPt>
          <c:dPt>
            <c:idx val="1"/>
            <c:bubble3D val="0"/>
            <c:extLst>
              <c:ext xmlns:c16="http://schemas.microsoft.com/office/drawing/2014/chart" uri="{C3380CC4-5D6E-409C-BE32-E72D297353CC}">
                <c16:uniqueId val="{00000002-C2A2-4252-8E41-68E5B5DF97A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C2A2-4252-8E41-68E5B5DF97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B1E-4A48-A293-85CDA57BC69F}"/>
              </c:ext>
            </c:extLst>
          </c:dPt>
          <c:dPt>
            <c:idx val="1"/>
            <c:bubble3D val="0"/>
            <c:extLst>
              <c:ext xmlns:c16="http://schemas.microsoft.com/office/drawing/2014/chart" uri="{C3380CC4-5D6E-409C-BE32-E72D297353CC}">
                <c16:uniqueId val="{00000002-5B1E-4A48-A293-85CDA57BC69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B1E-4A48-A293-85CDA57BC69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013-4B6A-96FB-514C46B8492D}"/>
              </c:ext>
            </c:extLst>
          </c:dPt>
          <c:dPt>
            <c:idx val="1"/>
            <c:bubble3D val="0"/>
            <c:extLst>
              <c:ext xmlns:c16="http://schemas.microsoft.com/office/drawing/2014/chart" uri="{C3380CC4-5D6E-409C-BE32-E72D297353CC}">
                <c16:uniqueId val="{00000002-F013-4B6A-96FB-514C46B8492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013-4B6A-96FB-514C46B8492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2C1-452A-B903-77828A8DD3DD}"/>
              </c:ext>
            </c:extLst>
          </c:dPt>
          <c:dPt>
            <c:idx val="1"/>
            <c:bubble3D val="0"/>
            <c:extLst>
              <c:ext xmlns:c16="http://schemas.microsoft.com/office/drawing/2014/chart" uri="{C3380CC4-5D6E-409C-BE32-E72D297353CC}">
                <c16:uniqueId val="{00000002-52C1-452A-B903-77828A8DD3D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2C1-452A-B903-77828A8DD3D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'12'!$L$88:$L$89</c:f>
              <c:strCache>
                <c:ptCount val="2"/>
                <c:pt idx="0">
                  <c:v>65.8%</c:v>
                </c:pt>
                <c:pt idx="1">
                  <c:v>34.2%</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B7F-40EC-B4F4-4AACDF24E1E2}"/>
              </c:ext>
            </c:extLst>
          </c:dPt>
          <c:dPt>
            <c:idx val="1"/>
            <c:bubble3D val="0"/>
            <c:extLst>
              <c:ext xmlns:c16="http://schemas.microsoft.com/office/drawing/2014/chart" uri="{C3380CC4-5D6E-409C-BE32-E72D297353CC}">
                <c16:uniqueId val="{00000002-5B7F-40EC-B4F4-4AACDF24E1E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'12'!$L$88:$L$89</c:f>
              <c:numCache>
                <c:formatCode>0.0%</c:formatCode>
                <c:ptCount val="2"/>
                <c:pt idx="0">
                  <c:v>0.65831335895726661</c:v>
                </c:pt>
                <c:pt idx="1">
                  <c:v>0.34168664104273333</c:v>
                </c:pt>
              </c:numCache>
            </c:numRef>
          </c:val>
          <c:extLst>
            <c:ext xmlns:c16="http://schemas.microsoft.com/office/drawing/2014/chart" uri="{C3380CC4-5D6E-409C-BE32-E72D297353CC}">
              <c16:uniqueId val="{00000003-5B7F-40EC-B4F4-4AACDF24E1E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696A-485A-A57E-CA4EBB80854A}"/>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'13'!$K$34</c:f>
              <c:numCache>
                <c:formatCode>#,##0</c:formatCode>
                <c:ptCount val="1"/>
                <c:pt idx="0">
                  <c:v>112811200</c:v>
                </c:pt>
              </c:numCache>
            </c:numRef>
          </c:val>
          <c:extLst>
            <c:ext xmlns:c16="http://schemas.microsoft.com/office/drawing/2014/chart" uri="{C3380CC4-5D6E-409C-BE32-E72D297353CC}">
              <c16:uniqueId val="{00000002-696A-485A-A57E-CA4EBB80854A}"/>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696A-485A-A57E-CA4EBB80854A}"/>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'13'!$K$55</c:f>
              <c:numCache>
                <c:formatCode>#,##0</c:formatCode>
                <c:ptCount val="1"/>
                <c:pt idx="0">
                  <c:v>12432480</c:v>
                </c:pt>
              </c:numCache>
            </c:numRef>
          </c:val>
          <c:extLst>
            <c:ext xmlns:c16="http://schemas.microsoft.com/office/drawing/2014/chart" uri="{C3380CC4-5D6E-409C-BE32-E72D297353CC}">
              <c16:uniqueId val="{00000005-696A-485A-A57E-CA4EBB80854A}"/>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623-47F8-B933-EF5703153AA2}"/>
              </c:ext>
            </c:extLst>
          </c:dPt>
          <c:dPt>
            <c:idx val="1"/>
            <c:bubble3D val="0"/>
            <c:extLst>
              <c:ext xmlns:c16="http://schemas.microsoft.com/office/drawing/2014/chart" uri="{C3380CC4-5D6E-409C-BE32-E72D297353CC}">
                <c16:uniqueId val="{00000002-1623-47F8-B933-EF5703153AA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1623-47F8-B933-EF5703153AA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58B-4FFD-B8E6-960373717706}"/>
              </c:ext>
            </c:extLst>
          </c:dPt>
          <c:dPt>
            <c:idx val="1"/>
            <c:bubble3D val="0"/>
            <c:extLst>
              <c:ext xmlns:c16="http://schemas.microsoft.com/office/drawing/2014/chart" uri="{C3380CC4-5D6E-409C-BE32-E72D297353CC}">
                <c16:uniqueId val="{00000002-658B-4FFD-B8E6-96037371770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58B-4FFD-B8E6-96037371770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BC3-47B4-B951-0517C59C7736}"/>
              </c:ext>
            </c:extLst>
          </c:dPt>
          <c:dPt>
            <c:idx val="1"/>
            <c:bubble3D val="0"/>
            <c:extLst>
              <c:ext xmlns:c16="http://schemas.microsoft.com/office/drawing/2014/chart" uri="{C3380CC4-5D6E-409C-BE32-E72D297353CC}">
                <c16:uniqueId val="{00000002-8BC3-47B4-B951-0517C59C773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BC3-47B4-B951-0517C59C773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EF1-4337-B97B-4B2BA2FE78C4}"/>
              </c:ext>
            </c:extLst>
          </c:dPt>
          <c:dPt>
            <c:idx val="1"/>
            <c:bubble3D val="0"/>
            <c:extLst>
              <c:ext xmlns:c16="http://schemas.microsoft.com/office/drawing/2014/chart" uri="{C3380CC4-5D6E-409C-BE32-E72D297353CC}">
                <c16:uniqueId val="{00000002-0EF1-4337-B97B-4B2BA2FE78C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0EF1-4337-B97B-4B2BA2FE78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D2F-44F1-94A1-60655221DF73}"/>
              </c:ext>
            </c:extLst>
          </c:dPt>
          <c:dPt>
            <c:idx val="1"/>
            <c:bubble3D val="0"/>
            <c:extLst>
              <c:ext xmlns:c16="http://schemas.microsoft.com/office/drawing/2014/chart" uri="{C3380CC4-5D6E-409C-BE32-E72D297353CC}">
                <c16:uniqueId val="{00000002-1D2F-44F1-94A1-60655221DF7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1D2F-44F1-94A1-60655221DF7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E769-490B-B27F-F33B49B019B1}"/>
              </c:ext>
            </c:extLst>
          </c:dPt>
          <c:dPt>
            <c:idx val="1"/>
            <c:bubble3D val="0"/>
            <c:extLst>
              <c:ext xmlns:c16="http://schemas.microsoft.com/office/drawing/2014/chart" uri="{C3380CC4-5D6E-409C-BE32-E72D297353CC}">
                <c16:uniqueId val="{00000002-E769-490B-B27F-F33B49B019B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E769-490B-B27F-F33B49B019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C66-4B2F-962A-E581DA2FC99B}"/>
              </c:ext>
            </c:extLst>
          </c:dPt>
          <c:dPt>
            <c:idx val="1"/>
            <c:bubble3D val="0"/>
            <c:extLst>
              <c:ext xmlns:c16="http://schemas.microsoft.com/office/drawing/2014/chart" uri="{C3380CC4-5D6E-409C-BE32-E72D297353CC}">
                <c16:uniqueId val="{00000002-1C66-4B2F-962A-E581DA2FC99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1C66-4B2F-962A-E581DA2FC99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529-462A-A6D7-F09F453AE561}"/>
              </c:ext>
            </c:extLst>
          </c:dPt>
          <c:dPt>
            <c:idx val="1"/>
            <c:bubble3D val="0"/>
            <c:extLst>
              <c:ext xmlns:c16="http://schemas.microsoft.com/office/drawing/2014/chart" uri="{C3380CC4-5D6E-409C-BE32-E72D297353CC}">
                <c16:uniqueId val="{00000002-0529-462A-A6D7-F09F453AE56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0529-462A-A6D7-F09F453AE56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D0E-4ECD-AF8C-6D5DB1D85C0F}"/>
              </c:ext>
            </c:extLst>
          </c:dPt>
          <c:dPt>
            <c:idx val="1"/>
            <c:bubble3D val="0"/>
            <c:extLst>
              <c:ext xmlns:c16="http://schemas.microsoft.com/office/drawing/2014/chart" uri="{C3380CC4-5D6E-409C-BE32-E72D297353CC}">
                <c16:uniqueId val="{00000002-3D0E-4ECD-AF8C-6D5DB1D85C0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D0E-4ECD-AF8C-6D5DB1D85C0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FA1-4CCA-9DF9-E45D501FBC49}"/>
              </c:ext>
            </c:extLst>
          </c:dPt>
          <c:dPt>
            <c:idx val="1"/>
            <c:bubble3D val="0"/>
            <c:extLst>
              <c:ext xmlns:c16="http://schemas.microsoft.com/office/drawing/2014/chart" uri="{C3380CC4-5D6E-409C-BE32-E72D297353CC}">
                <c16:uniqueId val="{00000002-FFA1-4CCA-9DF9-E45D501FBC4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FA1-4CCA-9DF9-E45D501FBC4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1D8-4BF8-BC9A-46D26B7C5AF2}"/>
              </c:ext>
            </c:extLst>
          </c:dPt>
          <c:dPt>
            <c:idx val="1"/>
            <c:bubble3D val="0"/>
            <c:extLst>
              <c:ext xmlns:c16="http://schemas.microsoft.com/office/drawing/2014/chart" uri="{C3380CC4-5D6E-409C-BE32-E72D297353CC}">
                <c16:uniqueId val="{00000002-C1D8-4BF8-BC9A-46D26B7C5AF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1D8-4BF8-BC9A-46D26B7C5AF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'1'!$L$86:$L$87</c:f>
              <c:strCache>
                <c:ptCount val="2"/>
                <c:pt idx="0">
                  <c:v>42.0%</c:v>
                </c:pt>
                <c:pt idx="1">
                  <c:v>58.0%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8B3-486F-BCC5-A0E3C6131506}"/>
              </c:ext>
            </c:extLst>
          </c:dPt>
          <c:dPt>
            <c:idx val="1"/>
            <c:bubble3D val="0"/>
            <c:extLst>
              <c:ext xmlns:c16="http://schemas.microsoft.com/office/drawing/2014/chart" uri="{C3380CC4-5D6E-409C-BE32-E72D297353CC}">
                <c16:uniqueId val="{00000002-98B3-486F-BCC5-A0E3C613150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'1'!$L$86:$L$87</c:f>
              <c:numCache>
                <c:formatCode>0.0%</c:formatCode>
                <c:ptCount val="2"/>
                <c:pt idx="0">
                  <c:v>0.4204365375990432</c:v>
                </c:pt>
                <c:pt idx="1">
                  <c:v>0.5795634624009568</c:v>
                </c:pt>
              </c:numCache>
            </c:numRef>
          </c:val>
          <c:extLst>
            <c:ext xmlns:c16="http://schemas.microsoft.com/office/drawing/2014/chart" uri="{C3380CC4-5D6E-409C-BE32-E72D297353CC}">
              <c16:uniqueId val="{00000003-98B3-486F-BCC5-A0E3C613150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27D-4539-9EE1-4F959E7DCD6D}"/>
              </c:ext>
            </c:extLst>
          </c:dPt>
          <c:dPt>
            <c:idx val="1"/>
            <c:bubble3D val="0"/>
            <c:extLst>
              <c:ext xmlns:c16="http://schemas.microsoft.com/office/drawing/2014/chart" uri="{C3380CC4-5D6E-409C-BE32-E72D297353CC}">
                <c16:uniqueId val="{00000002-227D-4539-9EE1-4F959E7DCD6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227D-4539-9EE1-4F959E7DCD6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0C05-4A91-8F95-1FB24138D22C}"/>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'14'!$K$34</c:f>
              <c:numCache>
                <c:formatCode>#,##0</c:formatCode>
                <c:ptCount val="1"/>
                <c:pt idx="0">
                  <c:v>112811200</c:v>
                </c:pt>
              </c:numCache>
            </c:numRef>
          </c:val>
          <c:extLst>
            <c:ext xmlns:c16="http://schemas.microsoft.com/office/drawing/2014/chart" uri="{C3380CC4-5D6E-409C-BE32-E72D297353CC}">
              <c16:uniqueId val="{00000002-0C05-4A91-8F95-1FB24138D22C}"/>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0C05-4A91-8F95-1FB24138D22C}"/>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'14'!$K$55</c:f>
              <c:numCache>
                <c:formatCode>#,##0</c:formatCode>
                <c:ptCount val="1"/>
                <c:pt idx="0">
                  <c:v>35756880</c:v>
                </c:pt>
              </c:numCache>
            </c:numRef>
          </c:val>
          <c:extLst>
            <c:ext xmlns:c16="http://schemas.microsoft.com/office/drawing/2014/chart" uri="{C3380CC4-5D6E-409C-BE32-E72D297353CC}">
              <c16:uniqueId val="{00000005-0C05-4A91-8F95-1FB24138D22C}"/>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AEF-4F4B-8387-E971A4DA8270}"/>
              </c:ext>
            </c:extLst>
          </c:dPt>
          <c:dPt>
            <c:idx val="1"/>
            <c:bubble3D val="0"/>
            <c:extLst>
              <c:ext xmlns:c16="http://schemas.microsoft.com/office/drawing/2014/chart" uri="{C3380CC4-5D6E-409C-BE32-E72D297353CC}">
                <c16:uniqueId val="{00000002-9AEF-4F4B-8387-E971A4DA827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AEF-4F4B-8387-E971A4DA827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875-47C2-8AED-2C74A1B4C2F8}"/>
              </c:ext>
            </c:extLst>
          </c:dPt>
          <c:dPt>
            <c:idx val="1"/>
            <c:bubble3D val="0"/>
            <c:extLst>
              <c:ext xmlns:c16="http://schemas.microsoft.com/office/drawing/2014/chart" uri="{C3380CC4-5D6E-409C-BE32-E72D297353CC}">
                <c16:uniqueId val="{00000002-6875-47C2-8AED-2C74A1B4C2F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875-47C2-8AED-2C74A1B4C2F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696-496D-A8E6-1423EE080353}"/>
              </c:ext>
            </c:extLst>
          </c:dPt>
          <c:dPt>
            <c:idx val="1"/>
            <c:bubble3D val="0"/>
            <c:extLst>
              <c:ext xmlns:c16="http://schemas.microsoft.com/office/drawing/2014/chart" uri="{C3380CC4-5D6E-409C-BE32-E72D297353CC}">
                <c16:uniqueId val="{00000002-7696-496D-A8E6-1423EE08035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7696-496D-A8E6-1423EE08035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'14'!$L$88:$L$89</c:f>
              <c:strCache>
                <c:ptCount val="2"/>
                <c:pt idx="0">
                  <c:v>68.3%</c:v>
                </c:pt>
                <c:pt idx="1">
                  <c:v>31.7%</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BE2-4332-81AE-6BCBB5349E33}"/>
              </c:ext>
            </c:extLst>
          </c:dPt>
          <c:dPt>
            <c:idx val="1"/>
            <c:bubble3D val="0"/>
            <c:extLst>
              <c:ext xmlns:c16="http://schemas.microsoft.com/office/drawing/2014/chart" uri="{C3380CC4-5D6E-409C-BE32-E72D297353CC}">
                <c16:uniqueId val="{00000002-FBE2-4332-81AE-6BCBB5349E3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'14'!$L$88:$L$89</c:f>
              <c:numCache>
                <c:formatCode>0.0%</c:formatCode>
                <c:ptCount val="2"/>
                <c:pt idx="0">
                  <c:v>0.6830378543974357</c:v>
                </c:pt>
                <c:pt idx="1">
                  <c:v>0.3169621456025643</c:v>
                </c:pt>
              </c:numCache>
            </c:numRef>
          </c:val>
          <c:extLst>
            <c:ext xmlns:c16="http://schemas.microsoft.com/office/drawing/2014/chart" uri="{C3380CC4-5D6E-409C-BE32-E72D297353CC}">
              <c16:uniqueId val="{00000003-FBE2-4332-81AE-6BCBB5349E3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906-4695-BFE8-B93D03188941}"/>
              </c:ext>
            </c:extLst>
          </c:dPt>
          <c:dPt>
            <c:idx val="1"/>
            <c:bubble3D val="0"/>
            <c:extLst>
              <c:ext xmlns:c16="http://schemas.microsoft.com/office/drawing/2014/chart" uri="{C3380CC4-5D6E-409C-BE32-E72D297353CC}">
                <c16:uniqueId val="{00000002-C906-4695-BFE8-B93D0318894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906-4695-BFE8-B93D0318894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A86-417A-B909-63BC29C1BA78}"/>
              </c:ext>
            </c:extLst>
          </c:dPt>
          <c:dPt>
            <c:idx val="1"/>
            <c:bubble3D val="0"/>
            <c:extLst>
              <c:ext xmlns:c16="http://schemas.microsoft.com/office/drawing/2014/chart" uri="{C3380CC4-5D6E-409C-BE32-E72D297353CC}">
                <c16:uniqueId val="{00000002-3A86-417A-B909-63BC29C1BA7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A86-417A-B909-63BC29C1BA7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E062-4B36-8489-B62EFF9D7873}"/>
              </c:ext>
            </c:extLst>
          </c:dPt>
          <c:dPt>
            <c:idx val="1"/>
            <c:bubble3D val="0"/>
            <c:extLst>
              <c:ext xmlns:c16="http://schemas.microsoft.com/office/drawing/2014/chart" uri="{C3380CC4-5D6E-409C-BE32-E72D297353CC}">
                <c16:uniqueId val="{00000002-E062-4B36-8489-B62EFF9D787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E062-4B36-8489-B62EFF9D787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5D8-420C-8545-6C02655BBC88}"/>
              </c:ext>
            </c:extLst>
          </c:dPt>
          <c:dPt>
            <c:idx val="1"/>
            <c:bubble3D val="0"/>
            <c:extLst>
              <c:ext xmlns:c16="http://schemas.microsoft.com/office/drawing/2014/chart" uri="{C3380CC4-5D6E-409C-BE32-E72D297353CC}">
                <c16:uniqueId val="{00000002-35D8-420C-8545-6C02655BBC8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5D8-420C-8545-6C02655BBC8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C05D-4E11-AA4D-44A46181B84D}"/>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'2'!$K$28</c:f>
              <c:numCache>
                <c:formatCode>#,##0</c:formatCode>
                <c:ptCount val="1"/>
                <c:pt idx="0">
                  <c:v>70240800</c:v>
                </c:pt>
              </c:numCache>
            </c:numRef>
          </c:val>
          <c:extLst>
            <c:ext xmlns:c16="http://schemas.microsoft.com/office/drawing/2014/chart" uri="{C3380CC4-5D6E-409C-BE32-E72D297353CC}">
              <c16:uniqueId val="{00000002-C05D-4E11-AA4D-44A46181B84D}"/>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C05D-4E11-AA4D-44A46181B84D}"/>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'2'!$K$49</c:f>
              <c:numCache>
                <c:formatCode>#,##0</c:formatCode>
                <c:ptCount val="1"/>
                <c:pt idx="0">
                  <c:v>34243360</c:v>
                </c:pt>
              </c:numCache>
            </c:numRef>
          </c:val>
          <c:extLst>
            <c:ext xmlns:c16="http://schemas.microsoft.com/office/drawing/2014/chart" uri="{C3380CC4-5D6E-409C-BE32-E72D297353CC}">
              <c16:uniqueId val="{00000005-C05D-4E11-AA4D-44A46181B84D}"/>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98A-4791-9823-D038C9904404}"/>
              </c:ext>
            </c:extLst>
          </c:dPt>
          <c:dPt>
            <c:idx val="1"/>
            <c:bubble3D val="0"/>
            <c:extLst>
              <c:ext xmlns:c16="http://schemas.microsoft.com/office/drawing/2014/chart" uri="{C3380CC4-5D6E-409C-BE32-E72D297353CC}">
                <c16:uniqueId val="{00000002-798A-4791-9823-D038C990440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98A-4791-9823-D038C990440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11A-4024-9703-BD30CD553401}"/>
              </c:ext>
            </c:extLst>
          </c:dPt>
          <c:dPt>
            <c:idx val="1"/>
            <c:bubble3D val="0"/>
            <c:extLst>
              <c:ext xmlns:c16="http://schemas.microsoft.com/office/drawing/2014/chart" uri="{C3380CC4-5D6E-409C-BE32-E72D297353CC}">
                <c16:uniqueId val="{00000002-511A-4024-9703-BD30CD55340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11A-4024-9703-BD30CD55340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'14'!$L$88:$L$89</c:f>
              <c:strCache>
                <c:ptCount val="2"/>
                <c:pt idx="0">
                  <c:v>68.3%</c:v>
                </c:pt>
                <c:pt idx="1">
                  <c:v>31.7%</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B0F-4E11-B39A-F5929CEC0CC6}"/>
              </c:ext>
            </c:extLst>
          </c:dPt>
          <c:dPt>
            <c:idx val="1"/>
            <c:bubble3D val="0"/>
            <c:extLst>
              <c:ext xmlns:c16="http://schemas.microsoft.com/office/drawing/2014/chart" uri="{C3380CC4-5D6E-409C-BE32-E72D297353CC}">
                <c16:uniqueId val="{00000002-2B0F-4E11-B39A-F5929CEC0CC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'14'!$L$88:$L$89</c:f>
              <c:numCache>
                <c:formatCode>0.0%</c:formatCode>
                <c:ptCount val="2"/>
                <c:pt idx="0">
                  <c:v>0.6830378543974357</c:v>
                </c:pt>
                <c:pt idx="1">
                  <c:v>0.3169621456025643</c:v>
                </c:pt>
              </c:numCache>
            </c:numRef>
          </c:val>
          <c:extLst>
            <c:ext xmlns:c16="http://schemas.microsoft.com/office/drawing/2014/chart" uri="{C3380CC4-5D6E-409C-BE32-E72D297353CC}">
              <c16:uniqueId val="{00000003-2B0F-4E11-B39A-F5929CEC0CC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CD8-4CA7-8E56-6D4885A23F26}"/>
              </c:ext>
            </c:extLst>
          </c:dPt>
          <c:dPt>
            <c:idx val="1"/>
            <c:bubble3D val="0"/>
            <c:extLst>
              <c:ext xmlns:c16="http://schemas.microsoft.com/office/drawing/2014/chart" uri="{C3380CC4-5D6E-409C-BE32-E72D297353CC}">
                <c16:uniqueId val="{00000002-FCD8-4CA7-8E56-6D4885A23F2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CD8-4CA7-8E56-6D4885A23F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D13-4E4E-9D80-DD4DC0667C3F}"/>
              </c:ext>
            </c:extLst>
          </c:dPt>
          <c:dPt>
            <c:idx val="1"/>
            <c:bubble3D val="0"/>
            <c:extLst>
              <c:ext xmlns:c16="http://schemas.microsoft.com/office/drawing/2014/chart" uri="{C3380CC4-5D6E-409C-BE32-E72D297353CC}">
                <c16:uniqueId val="{00000002-9D13-4E4E-9D80-DD4DC0667C3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D13-4E4E-9D80-DD4DC0667C3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2F9-4C78-9FF8-3A606AF0FD2B}"/>
              </c:ext>
            </c:extLst>
          </c:dPt>
          <c:dPt>
            <c:idx val="1"/>
            <c:bubble3D val="0"/>
            <c:extLst>
              <c:ext xmlns:c16="http://schemas.microsoft.com/office/drawing/2014/chart" uri="{C3380CC4-5D6E-409C-BE32-E72D297353CC}">
                <c16:uniqueId val="{00000002-82F9-4C78-9FF8-3A606AF0FD2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82F9-4C78-9FF8-3A606AF0FD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9DD-4877-AD7E-4A1ECFD83303}"/>
              </c:ext>
            </c:extLst>
          </c:dPt>
          <c:dPt>
            <c:idx val="1"/>
            <c:bubble3D val="0"/>
            <c:extLst>
              <c:ext xmlns:c16="http://schemas.microsoft.com/office/drawing/2014/chart" uri="{C3380CC4-5D6E-409C-BE32-E72D297353CC}">
                <c16:uniqueId val="{00000002-99DD-4877-AD7E-4A1ECFD8330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99DD-4877-AD7E-4A1ECFD8330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804-47CA-B1F4-BBE6E974EB02}"/>
              </c:ext>
            </c:extLst>
          </c:dPt>
          <c:dPt>
            <c:idx val="1"/>
            <c:bubble3D val="0"/>
            <c:extLst>
              <c:ext xmlns:c16="http://schemas.microsoft.com/office/drawing/2014/chart" uri="{C3380CC4-5D6E-409C-BE32-E72D297353CC}">
                <c16:uniqueId val="{00000002-B804-47CA-B1F4-BBE6E974EB0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B804-47CA-B1F4-BBE6E974EB0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FD0-4422-8BC4-1217517553B1}"/>
              </c:ext>
            </c:extLst>
          </c:dPt>
          <c:dPt>
            <c:idx val="1"/>
            <c:bubble3D val="0"/>
            <c:extLst>
              <c:ext xmlns:c16="http://schemas.microsoft.com/office/drawing/2014/chart" uri="{C3380CC4-5D6E-409C-BE32-E72D297353CC}">
                <c16:uniqueId val="{00000002-FFD0-4422-8BC4-1217517553B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FD0-4422-8BC4-1217517553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A5C-448C-B3B1-CF5FEC355640}"/>
              </c:ext>
            </c:extLst>
          </c:dPt>
          <c:dPt>
            <c:idx val="1"/>
            <c:bubble3D val="0"/>
            <c:extLst>
              <c:ext xmlns:c16="http://schemas.microsoft.com/office/drawing/2014/chart" uri="{C3380CC4-5D6E-409C-BE32-E72D297353CC}">
                <c16:uniqueId val="{00000002-2A5C-448C-B3B1-CF5FEC35564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2A5C-448C-B3B1-CF5FEC35564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35C-4CCD-8353-085A0B5AA53F}"/>
              </c:ext>
            </c:extLst>
          </c:dPt>
          <c:dPt>
            <c:idx val="1"/>
            <c:bubble3D val="0"/>
            <c:extLst>
              <c:ext xmlns:c16="http://schemas.microsoft.com/office/drawing/2014/chart" uri="{C3380CC4-5D6E-409C-BE32-E72D297353CC}">
                <c16:uniqueId val="{00000002-735C-4CCD-8353-085A0B5AA53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735C-4CCD-8353-085A0B5AA53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4A4-4F06-844A-E10C1F34EAB4}"/>
              </c:ext>
            </c:extLst>
          </c:dPt>
          <c:dPt>
            <c:idx val="1"/>
            <c:bubble3D val="0"/>
            <c:extLst>
              <c:ext xmlns:c16="http://schemas.microsoft.com/office/drawing/2014/chart" uri="{C3380CC4-5D6E-409C-BE32-E72D297353CC}">
                <c16:uniqueId val="{00000002-84A4-4F06-844A-E10C1F34EAB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4A4-4F06-844A-E10C1F34EAB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99A-435B-8C5C-B23F73ECC404}"/>
              </c:ext>
            </c:extLst>
          </c:dPt>
          <c:dPt>
            <c:idx val="1"/>
            <c:bubble3D val="0"/>
            <c:extLst>
              <c:ext xmlns:c16="http://schemas.microsoft.com/office/drawing/2014/chart" uri="{C3380CC4-5D6E-409C-BE32-E72D297353CC}">
                <c16:uniqueId val="{00000002-999A-435B-8C5C-B23F73ECC40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99A-435B-8C5C-B23F73ECC40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CB4-4376-A293-DF5FC494072C}"/>
              </c:ext>
            </c:extLst>
          </c:dPt>
          <c:dPt>
            <c:idx val="1"/>
            <c:bubble3D val="0"/>
            <c:extLst>
              <c:ext xmlns:c16="http://schemas.microsoft.com/office/drawing/2014/chart" uri="{C3380CC4-5D6E-409C-BE32-E72D297353CC}">
                <c16:uniqueId val="{00000002-7CB4-4376-A293-DF5FC494072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CB4-4376-A293-DF5FC494072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'2'!$L$83:$L$84</c:f>
              <c:strCache>
                <c:ptCount val="2"/>
                <c:pt idx="0">
                  <c:v>51.2%</c:v>
                </c:pt>
                <c:pt idx="1">
                  <c:v>48.8%</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CA9-4EF1-862B-AA4BD7F8E6EF}"/>
              </c:ext>
            </c:extLst>
          </c:dPt>
          <c:dPt>
            <c:idx val="1"/>
            <c:bubble3D val="0"/>
            <c:extLst>
              <c:ext xmlns:c16="http://schemas.microsoft.com/office/drawing/2014/chart" uri="{C3380CC4-5D6E-409C-BE32-E72D297353CC}">
                <c16:uniqueId val="{00000002-2CA9-4EF1-862B-AA4BD7F8E6E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'2'!$L$83:$L$84</c:f>
              <c:numCache>
                <c:formatCode>0.0%</c:formatCode>
                <c:ptCount val="2"/>
                <c:pt idx="0">
                  <c:v>0.51248619036229659</c:v>
                </c:pt>
                <c:pt idx="1">
                  <c:v>0.48751380963770347</c:v>
                </c:pt>
              </c:numCache>
            </c:numRef>
          </c:val>
          <c:extLst>
            <c:ext xmlns:c16="http://schemas.microsoft.com/office/drawing/2014/chart" uri="{C3380CC4-5D6E-409C-BE32-E72D297353CC}">
              <c16:uniqueId val="{00000003-2CA9-4EF1-862B-AA4BD7F8E6E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2A0D-421C-A1AE-428DADC57A4E}"/>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'3'!$K$28</c:f>
              <c:numCache>
                <c:formatCode>#,##0</c:formatCode>
                <c:ptCount val="1"/>
                <c:pt idx="0">
                  <c:v>13796000</c:v>
                </c:pt>
              </c:numCache>
            </c:numRef>
          </c:val>
          <c:extLst>
            <c:ext xmlns:c16="http://schemas.microsoft.com/office/drawing/2014/chart" uri="{C3380CC4-5D6E-409C-BE32-E72D297353CC}">
              <c16:uniqueId val="{00000002-2A0D-421C-A1AE-428DADC57A4E}"/>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2A0D-421C-A1AE-428DADC57A4E}"/>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'3'!$K$50</c:f>
              <c:numCache>
                <c:formatCode>#,##0</c:formatCode>
                <c:ptCount val="1"/>
                <c:pt idx="0">
                  <c:v>12182480</c:v>
                </c:pt>
              </c:numCache>
            </c:numRef>
          </c:val>
          <c:extLst>
            <c:ext xmlns:c16="http://schemas.microsoft.com/office/drawing/2014/chart" uri="{C3380CC4-5D6E-409C-BE32-E72D297353CC}">
              <c16:uniqueId val="{00000005-2A0D-421C-A1AE-428DADC57A4E}"/>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F71-4824-AECD-3D35161C6723}"/>
              </c:ext>
            </c:extLst>
          </c:dPt>
          <c:dPt>
            <c:idx val="1"/>
            <c:bubble3D val="0"/>
            <c:extLst>
              <c:ext xmlns:c16="http://schemas.microsoft.com/office/drawing/2014/chart" uri="{C3380CC4-5D6E-409C-BE32-E72D297353CC}">
                <c16:uniqueId val="{00000002-6F71-4824-AECD-3D35161C672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F71-4824-AECD-3D35161C672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158-4D53-BBDA-E42E133865E6}"/>
              </c:ext>
            </c:extLst>
          </c:dPt>
          <c:dPt>
            <c:idx val="1"/>
            <c:bubble3D val="0"/>
            <c:extLst>
              <c:ext xmlns:c16="http://schemas.microsoft.com/office/drawing/2014/chart" uri="{C3380CC4-5D6E-409C-BE32-E72D297353CC}">
                <c16:uniqueId val="{00000002-F158-4D53-BBDA-E42E133865E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158-4D53-BBDA-E42E133865E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A56-4357-BBD5-F210414014D1}"/>
              </c:ext>
            </c:extLst>
          </c:dPt>
          <c:dPt>
            <c:idx val="1"/>
            <c:bubble3D val="0"/>
            <c:extLst>
              <c:ext xmlns:c16="http://schemas.microsoft.com/office/drawing/2014/chart" uri="{C3380CC4-5D6E-409C-BE32-E72D297353CC}">
                <c16:uniqueId val="{00000002-CA56-4357-BBD5-F210414014D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CA56-4357-BBD5-F210414014D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EC1-4579-873F-9A35DBF17D8D}"/>
              </c:ext>
            </c:extLst>
          </c:dPt>
          <c:dPt>
            <c:idx val="1"/>
            <c:bubble3D val="0"/>
            <c:extLst>
              <c:ext xmlns:c16="http://schemas.microsoft.com/office/drawing/2014/chart" uri="{C3380CC4-5D6E-409C-BE32-E72D297353CC}">
                <c16:uniqueId val="{00000002-9EC1-4579-873F-9A35DBF17D8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9EC1-4579-873F-9A35DBF17D8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526-4126-B007-BFAC44EB1A7E}"/>
              </c:ext>
            </c:extLst>
          </c:dPt>
          <c:dPt>
            <c:idx val="1"/>
            <c:bubble3D val="0"/>
            <c:extLst>
              <c:ext xmlns:c16="http://schemas.microsoft.com/office/drawing/2014/chart" uri="{C3380CC4-5D6E-409C-BE32-E72D297353CC}">
                <c16:uniqueId val="{00000002-1526-4126-B007-BFAC44EB1A7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1526-4126-B007-BFAC44EB1A7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80A-48E2-B97A-039454AF510F}"/>
              </c:ext>
            </c:extLst>
          </c:dPt>
          <c:dPt>
            <c:idx val="1"/>
            <c:bubble3D val="0"/>
            <c:extLst>
              <c:ext xmlns:c16="http://schemas.microsoft.com/office/drawing/2014/chart" uri="{C3380CC4-5D6E-409C-BE32-E72D297353CC}">
                <c16:uniqueId val="{00000002-680A-48E2-B97A-039454AF510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80A-48E2-B97A-039454AF510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9DB-4F4B-9A02-296E3E0AE097}"/>
              </c:ext>
            </c:extLst>
          </c:dPt>
          <c:dPt>
            <c:idx val="1"/>
            <c:bubble3D val="0"/>
            <c:extLst>
              <c:ext xmlns:c16="http://schemas.microsoft.com/office/drawing/2014/chart" uri="{C3380CC4-5D6E-409C-BE32-E72D297353CC}">
                <c16:uniqueId val="{00000002-19DB-4F4B-9A02-296E3E0AE09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19DB-4F4B-9A02-296E3E0AE09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CDA-4C64-BBFA-EF40E06B24FB}"/>
              </c:ext>
            </c:extLst>
          </c:dPt>
          <c:dPt>
            <c:idx val="1"/>
            <c:bubble3D val="0"/>
            <c:extLst>
              <c:ext xmlns:c16="http://schemas.microsoft.com/office/drawing/2014/chart" uri="{C3380CC4-5D6E-409C-BE32-E72D297353CC}">
                <c16:uniqueId val="{00000002-6CDA-4C64-BBFA-EF40E06B24F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6CDA-4C64-BBFA-EF40E06B24F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4EA-4D50-9E84-E9D59F9F5909}"/>
              </c:ext>
            </c:extLst>
          </c:dPt>
          <c:dPt>
            <c:idx val="1"/>
            <c:bubble3D val="0"/>
            <c:extLst>
              <c:ext xmlns:c16="http://schemas.microsoft.com/office/drawing/2014/chart" uri="{C3380CC4-5D6E-409C-BE32-E72D297353CC}">
                <c16:uniqueId val="{00000002-24EA-4D50-9E84-E9D59F9F590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24EA-4D50-9E84-E9D59F9F590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37E-411A-A882-5A757CB3BC2B}"/>
              </c:ext>
            </c:extLst>
          </c:dPt>
          <c:dPt>
            <c:idx val="1"/>
            <c:bubble3D val="0"/>
            <c:extLst>
              <c:ext xmlns:c16="http://schemas.microsoft.com/office/drawing/2014/chart" uri="{C3380CC4-5D6E-409C-BE32-E72D297353CC}">
                <c16:uniqueId val="{00000002-237E-411A-A882-5A757CB3BC2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237E-411A-A882-5A757CB3BC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F34-4D2D-BA99-6E3957F2D8B4}"/>
              </c:ext>
            </c:extLst>
          </c:dPt>
          <c:dPt>
            <c:idx val="1"/>
            <c:bubble3D val="0"/>
            <c:extLst>
              <c:ext xmlns:c16="http://schemas.microsoft.com/office/drawing/2014/chart" uri="{C3380CC4-5D6E-409C-BE32-E72D297353CC}">
                <c16:uniqueId val="{00000002-FF34-4D2D-BA99-6E3957F2D8B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F34-4D2D-BA99-6E3957F2D8B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'3'!$L$84:$L$85</c:f>
              <c:strCache>
                <c:ptCount val="2"/>
                <c:pt idx="0">
                  <c:v>11.7%</c:v>
                </c:pt>
                <c:pt idx="1">
                  <c:v>88.3%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780-48B5-BE42-DA23855DF8F5}"/>
              </c:ext>
            </c:extLst>
          </c:dPt>
          <c:dPt>
            <c:idx val="1"/>
            <c:bubble3D val="0"/>
            <c:extLst>
              <c:ext xmlns:c16="http://schemas.microsoft.com/office/drawing/2014/chart" uri="{C3380CC4-5D6E-409C-BE32-E72D297353CC}">
                <c16:uniqueId val="{00000002-4780-48B5-BE42-DA23855DF8F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'3'!$L$84:$L$85</c:f>
              <c:numCache>
                <c:formatCode>0.0%</c:formatCode>
                <c:ptCount val="2"/>
                <c:pt idx="0">
                  <c:v>0.1169556393157437</c:v>
                </c:pt>
                <c:pt idx="1">
                  <c:v>0.88304436068425629</c:v>
                </c:pt>
              </c:numCache>
            </c:numRef>
          </c:val>
          <c:extLst>
            <c:ext xmlns:c16="http://schemas.microsoft.com/office/drawing/2014/chart" uri="{C3380CC4-5D6E-409C-BE32-E72D297353CC}">
              <c16:uniqueId val="{00000003-4780-48B5-BE42-DA23855DF8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F977-4190-803D-867ABB909101}"/>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'4'!$K$30</c:f>
              <c:numCache>
                <c:formatCode>#,##0</c:formatCode>
                <c:ptCount val="1"/>
                <c:pt idx="0">
                  <c:v>29363600</c:v>
                </c:pt>
              </c:numCache>
            </c:numRef>
          </c:val>
          <c:extLst>
            <c:ext xmlns:c16="http://schemas.microsoft.com/office/drawing/2014/chart" uri="{C3380CC4-5D6E-409C-BE32-E72D297353CC}">
              <c16:uniqueId val="{00000002-F977-4190-803D-867ABB909101}"/>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F977-4190-803D-867ABB909101}"/>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'4'!$K$53</c:f>
              <c:numCache>
                <c:formatCode>#,##0</c:formatCode>
                <c:ptCount val="1"/>
                <c:pt idx="0">
                  <c:v>24810880</c:v>
                </c:pt>
              </c:numCache>
            </c:numRef>
          </c:val>
          <c:extLst>
            <c:ext xmlns:c16="http://schemas.microsoft.com/office/drawing/2014/chart" uri="{C3380CC4-5D6E-409C-BE32-E72D297353CC}">
              <c16:uniqueId val="{00000005-F977-4190-803D-867ABB909101}"/>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122-424A-B9BC-E9734AB04813}"/>
              </c:ext>
            </c:extLst>
          </c:dPt>
          <c:dPt>
            <c:idx val="1"/>
            <c:bubble3D val="0"/>
            <c:extLst>
              <c:ext xmlns:c16="http://schemas.microsoft.com/office/drawing/2014/chart" uri="{C3380CC4-5D6E-409C-BE32-E72D297353CC}">
                <c16:uniqueId val="{00000002-8122-424A-B9BC-E9734AB0481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122-424A-B9BC-E9734AB0481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170-452E-B561-BDA5B5AB6508}"/>
              </c:ext>
            </c:extLst>
          </c:dPt>
          <c:dPt>
            <c:idx val="1"/>
            <c:bubble3D val="0"/>
            <c:extLst>
              <c:ext xmlns:c16="http://schemas.microsoft.com/office/drawing/2014/chart" uri="{C3380CC4-5D6E-409C-BE32-E72D297353CC}">
                <c16:uniqueId val="{00000002-9170-452E-B561-BDA5B5AB650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170-452E-B561-BDA5B5AB650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A76-477C-8193-18ED5C83A5F5}"/>
              </c:ext>
            </c:extLst>
          </c:dPt>
          <c:dPt>
            <c:idx val="1"/>
            <c:bubble3D val="0"/>
            <c:extLst>
              <c:ext xmlns:c16="http://schemas.microsoft.com/office/drawing/2014/chart" uri="{C3380CC4-5D6E-409C-BE32-E72D297353CC}">
                <c16:uniqueId val="{00000002-2A76-477C-8193-18ED5C83A5F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2A76-477C-8193-18ED5C83A5F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6A0-4D14-8BEC-8188C340E632}"/>
              </c:ext>
            </c:extLst>
          </c:dPt>
          <c:dPt>
            <c:idx val="1"/>
            <c:bubble3D val="0"/>
            <c:extLst>
              <c:ext xmlns:c16="http://schemas.microsoft.com/office/drawing/2014/chart" uri="{C3380CC4-5D6E-409C-BE32-E72D297353CC}">
                <c16:uniqueId val="{00000002-46A0-4D14-8BEC-8188C340E63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46A0-4D14-8BEC-8188C340E63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FF8-474C-B502-2C093A449B96}"/>
              </c:ext>
            </c:extLst>
          </c:dPt>
          <c:dPt>
            <c:idx val="1"/>
            <c:bubble3D val="0"/>
            <c:extLst>
              <c:ext xmlns:c16="http://schemas.microsoft.com/office/drawing/2014/chart" uri="{C3380CC4-5D6E-409C-BE32-E72D297353CC}">
                <c16:uniqueId val="{00000002-BFF8-474C-B502-2C093A449B9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BFF8-474C-B502-2C093A449B9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0EB-4443-A57D-4D09B1DFDD9D}"/>
              </c:ext>
            </c:extLst>
          </c:dPt>
          <c:dPt>
            <c:idx val="1"/>
            <c:bubble3D val="0"/>
            <c:extLst>
              <c:ext xmlns:c16="http://schemas.microsoft.com/office/drawing/2014/chart" uri="{C3380CC4-5D6E-409C-BE32-E72D297353CC}">
                <c16:uniqueId val="{00000002-30EB-4443-A57D-4D09B1DFDD9D}"/>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0EB-4443-A57D-4D09B1DFDD9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A3A-4A91-8856-F6B1048942A6}"/>
              </c:ext>
            </c:extLst>
          </c:dPt>
          <c:dPt>
            <c:idx val="1"/>
            <c:bubble3D val="0"/>
            <c:extLst>
              <c:ext xmlns:c16="http://schemas.microsoft.com/office/drawing/2014/chart" uri="{C3380CC4-5D6E-409C-BE32-E72D297353CC}">
                <c16:uniqueId val="{00000002-AA3A-4A91-8856-F6B1048942A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A3A-4A91-8856-F6B1048942A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DD0-40D3-B595-0E9E809B7DF1}"/>
              </c:ext>
            </c:extLst>
          </c:dPt>
          <c:dPt>
            <c:idx val="1"/>
            <c:bubble3D val="0"/>
            <c:extLst>
              <c:ext xmlns:c16="http://schemas.microsoft.com/office/drawing/2014/chart" uri="{C3380CC4-5D6E-409C-BE32-E72D297353CC}">
                <c16:uniqueId val="{00000002-4DD0-40D3-B595-0E9E809B7DF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4DD0-40D3-B595-0E9E809B7DF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2B8-4C3C-A049-10EFDBF3ABD3}"/>
              </c:ext>
            </c:extLst>
          </c:dPt>
          <c:dPt>
            <c:idx val="1"/>
            <c:bubble3D val="0"/>
            <c:extLst>
              <c:ext xmlns:c16="http://schemas.microsoft.com/office/drawing/2014/chart" uri="{C3380CC4-5D6E-409C-BE32-E72D297353CC}">
                <c16:uniqueId val="{00000002-42B8-4C3C-A049-10EFDBF3ABD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42B8-4C3C-A049-10EFDBF3ABD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0EE-48B3-BF02-D24D60C484EC}"/>
              </c:ext>
            </c:extLst>
          </c:dPt>
          <c:dPt>
            <c:idx val="1"/>
            <c:bubble3D val="0"/>
            <c:extLst>
              <c:ext xmlns:c16="http://schemas.microsoft.com/office/drawing/2014/chart" uri="{C3380CC4-5D6E-409C-BE32-E72D297353CC}">
                <c16:uniqueId val="{00000002-C0EE-48B3-BF02-D24D60C484E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0EE-48B3-BF02-D24D60C484E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0BF-406A-84DA-EB6ABD7E0993}"/>
              </c:ext>
            </c:extLst>
          </c:dPt>
          <c:dPt>
            <c:idx val="1"/>
            <c:bubble3D val="0"/>
            <c:extLst>
              <c:ext xmlns:c16="http://schemas.microsoft.com/office/drawing/2014/chart" uri="{C3380CC4-5D6E-409C-BE32-E72D297353CC}">
                <c16:uniqueId val="{00000002-A0BF-406A-84DA-EB6ABD7E099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0BF-406A-84DA-EB6ABD7E099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'4'!$L$87:$L$88</c:f>
              <c:strCache>
                <c:ptCount val="2"/>
                <c:pt idx="0">
                  <c:v>15.5%</c:v>
                </c:pt>
                <c:pt idx="1">
                  <c:v>84.5%</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A51-4ED9-BBAB-6CCC3E03D6D5}"/>
              </c:ext>
            </c:extLst>
          </c:dPt>
          <c:dPt>
            <c:idx val="1"/>
            <c:bubble3D val="0"/>
            <c:extLst>
              <c:ext xmlns:c16="http://schemas.microsoft.com/office/drawing/2014/chart" uri="{C3380CC4-5D6E-409C-BE32-E72D297353CC}">
                <c16:uniqueId val="{00000002-8A51-4ED9-BBAB-6CCC3E03D6D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'4'!$L$87:$L$88</c:f>
              <c:numCache>
                <c:formatCode>0.0%</c:formatCode>
                <c:ptCount val="2"/>
                <c:pt idx="0">
                  <c:v>0.15504638395837023</c:v>
                </c:pt>
                <c:pt idx="1">
                  <c:v>0.84495361604162977</c:v>
                </c:pt>
              </c:numCache>
            </c:numRef>
          </c:val>
          <c:extLst>
            <c:ext xmlns:c16="http://schemas.microsoft.com/office/drawing/2014/chart" uri="{C3380CC4-5D6E-409C-BE32-E72D297353CC}">
              <c16:uniqueId val="{00000003-8A51-4ED9-BBAB-6CCC3E03D6D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228C-48A3-A6E3-73CF295E991D}"/>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'6'!$K$31</c:f>
              <c:numCache>
                <c:formatCode>#,##0</c:formatCode>
                <c:ptCount val="1"/>
                <c:pt idx="0">
                  <c:v>90497600</c:v>
                </c:pt>
              </c:numCache>
            </c:numRef>
          </c:val>
          <c:extLst>
            <c:ext xmlns:c16="http://schemas.microsoft.com/office/drawing/2014/chart" uri="{C3380CC4-5D6E-409C-BE32-E72D297353CC}">
              <c16:uniqueId val="{00000002-228C-48A3-A6E3-73CF295E991D}"/>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228C-48A3-A6E3-73CF295E991D}"/>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'6'!$K$56</c:f>
              <c:numCache>
                <c:formatCode>#,##0</c:formatCode>
                <c:ptCount val="1"/>
                <c:pt idx="0">
                  <c:v>75513760</c:v>
                </c:pt>
              </c:numCache>
            </c:numRef>
          </c:val>
          <c:extLst>
            <c:ext xmlns:c16="http://schemas.microsoft.com/office/drawing/2014/chart" uri="{C3380CC4-5D6E-409C-BE32-E72D297353CC}">
              <c16:uniqueId val="{00000005-228C-48A3-A6E3-73CF295E991D}"/>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03C-4C8E-A1A8-2E707B00F44E}"/>
              </c:ext>
            </c:extLst>
          </c:dPt>
          <c:dPt>
            <c:idx val="1"/>
            <c:bubble3D val="0"/>
            <c:extLst>
              <c:ext xmlns:c16="http://schemas.microsoft.com/office/drawing/2014/chart" uri="{C3380CC4-5D6E-409C-BE32-E72D297353CC}">
                <c16:uniqueId val="{00000002-B03C-4C8E-A1A8-2E707B00F44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B03C-4C8E-A1A8-2E707B00F44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80F-47F6-A2C2-93BA8291EF8E}"/>
              </c:ext>
            </c:extLst>
          </c:dPt>
          <c:dPt>
            <c:idx val="1"/>
            <c:bubble3D val="0"/>
            <c:extLst>
              <c:ext xmlns:c16="http://schemas.microsoft.com/office/drawing/2014/chart" uri="{C3380CC4-5D6E-409C-BE32-E72D297353CC}">
                <c16:uniqueId val="{00000002-380F-47F6-A2C2-93BA8291EF8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80F-47F6-A2C2-93BA8291EF8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FE8-48BD-9723-AF0C7434E5E0}"/>
              </c:ext>
            </c:extLst>
          </c:dPt>
          <c:dPt>
            <c:idx val="1"/>
            <c:bubble3D val="0"/>
            <c:extLst>
              <c:ext xmlns:c16="http://schemas.microsoft.com/office/drawing/2014/chart" uri="{C3380CC4-5D6E-409C-BE32-E72D297353CC}">
                <c16:uniqueId val="{00000002-6FE8-48BD-9723-AF0C7434E5E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6FE8-48BD-9723-AF0C7434E5E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CFA-4FD0-8B9A-649195C1C2AB}"/>
              </c:ext>
            </c:extLst>
          </c:dPt>
          <c:dPt>
            <c:idx val="1"/>
            <c:bubble3D val="0"/>
            <c:extLst>
              <c:ext xmlns:c16="http://schemas.microsoft.com/office/drawing/2014/chart" uri="{C3380CC4-5D6E-409C-BE32-E72D297353CC}">
                <c16:uniqueId val="{00000002-8CFA-4FD0-8B9A-649195C1C2AB}"/>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8CFA-4FD0-8B9A-649195C1C2A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61B-45B9-B58A-DE9A90F09600}"/>
              </c:ext>
            </c:extLst>
          </c:dPt>
          <c:dPt>
            <c:idx val="1"/>
            <c:bubble3D val="0"/>
            <c:extLst>
              <c:ext xmlns:c16="http://schemas.microsoft.com/office/drawing/2014/chart" uri="{C3380CC4-5D6E-409C-BE32-E72D297353CC}">
                <c16:uniqueId val="{00000002-A61B-45B9-B58A-DE9A90F0960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A61B-45B9-B58A-DE9A90F0960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E4C-4336-9036-55CEDA42B4F8}"/>
              </c:ext>
            </c:extLst>
          </c:dPt>
          <c:dPt>
            <c:idx val="1"/>
            <c:bubble3D val="0"/>
            <c:extLst>
              <c:ext xmlns:c16="http://schemas.microsoft.com/office/drawing/2014/chart" uri="{C3380CC4-5D6E-409C-BE32-E72D297353CC}">
                <c16:uniqueId val="{00000002-7E4C-4336-9036-55CEDA42B4F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E4C-4336-9036-55CEDA42B4F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A53-4C5C-8B89-30F793EA8596}"/>
              </c:ext>
            </c:extLst>
          </c:dPt>
          <c:dPt>
            <c:idx val="1"/>
            <c:bubble3D val="0"/>
            <c:extLst>
              <c:ext xmlns:c16="http://schemas.microsoft.com/office/drawing/2014/chart" uri="{C3380CC4-5D6E-409C-BE32-E72D297353CC}">
                <c16:uniqueId val="{00000002-9A53-4C5C-8B89-30F793EA859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A53-4C5C-8B89-30F793EA859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98C-4226-89C1-8C7F1C7C546A}"/>
              </c:ext>
            </c:extLst>
          </c:dPt>
          <c:dPt>
            <c:idx val="1"/>
            <c:bubble3D val="0"/>
            <c:extLst>
              <c:ext xmlns:c16="http://schemas.microsoft.com/office/drawing/2014/chart" uri="{C3380CC4-5D6E-409C-BE32-E72D297353CC}">
                <c16:uniqueId val="{00000002-A98C-4226-89C1-8C7F1C7C546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A98C-4226-89C1-8C7F1C7C546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57B-47C4-BCCB-4D75916C5C8C}"/>
              </c:ext>
            </c:extLst>
          </c:dPt>
          <c:dPt>
            <c:idx val="1"/>
            <c:bubble3D val="0"/>
            <c:extLst>
              <c:ext xmlns:c16="http://schemas.microsoft.com/office/drawing/2014/chart" uri="{C3380CC4-5D6E-409C-BE32-E72D297353CC}">
                <c16:uniqueId val="{00000002-757B-47C4-BCCB-4D75916C5C8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57B-47C4-BCCB-4D75916C5C8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D1B-433A-BF80-D430E4D8A4B7}"/>
              </c:ext>
            </c:extLst>
          </c:dPt>
          <c:dPt>
            <c:idx val="1"/>
            <c:bubble3D val="0"/>
            <c:extLst>
              <c:ext xmlns:c16="http://schemas.microsoft.com/office/drawing/2014/chart" uri="{C3380CC4-5D6E-409C-BE32-E72D297353CC}">
                <c16:uniqueId val="{00000002-AD1B-433A-BF80-D430E4D8A4B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D1B-433A-BF80-D430E4D8A4B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55C-483B-814D-98D9C0E4941C}"/>
              </c:ext>
            </c:extLst>
          </c:dPt>
          <c:dPt>
            <c:idx val="1"/>
            <c:bubble3D val="0"/>
            <c:extLst>
              <c:ext xmlns:c16="http://schemas.microsoft.com/office/drawing/2014/chart" uri="{C3380CC4-5D6E-409C-BE32-E72D297353CC}">
                <c16:uniqueId val="{00000002-755C-483B-814D-98D9C0E4941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55C-483B-814D-98D9C0E4941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4C5-4F84-B806-8E105E06F2B1}"/>
              </c:ext>
            </c:extLst>
          </c:dPt>
          <c:dPt>
            <c:idx val="1"/>
            <c:bubble3D val="0"/>
            <c:extLst>
              <c:ext xmlns:c16="http://schemas.microsoft.com/office/drawing/2014/chart" uri="{C3380CC4-5D6E-409C-BE32-E72D297353CC}">
                <c16:uniqueId val="{00000002-D4C5-4F84-B806-8E105E06F2B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D4C5-4F84-B806-8E105E06F2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'6'!$L$89:$L$90</c:f>
              <c:strCache>
                <c:ptCount val="2"/>
                <c:pt idx="0">
                  <c:v>16.6%</c:v>
                </c:pt>
                <c:pt idx="1">
                  <c:v>83.4%</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BF3-4F23-BF15-C173D99288B6}"/>
              </c:ext>
            </c:extLst>
          </c:dPt>
          <c:dPt>
            <c:idx val="1"/>
            <c:bubble3D val="0"/>
            <c:extLst>
              <c:ext xmlns:c16="http://schemas.microsoft.com/office/drawing/2014/chart" uri="{C3380CC4-5D6E-409C-BE32-E72D297353CC}">
                <c16:uniqueId val="{00000002-1BF3-4F23-BF15-C173D99288B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'6'!$L$89:$L$90</c:f>
              <c:numCache>
                <c:formatCode>0.0%</c:formatCode>
                <c:ptCount val="2"/>
                <c:pt idx="0">
                  <c:v>0.16557168366895916</c:v>
                </c:pt>
                <c:pt idx="1">
                  <c:v>0.83442831633104086</c:v>
                </c:pt>
              </c:numCache>
            </c:numRef>
          </c:val>
          <c:extLst>
            <c:ext xmlns:c16="http://schemas.microsoft.com/office/drawing/2014/chart" uri="{C3380CC4-5D6E-409C-BE32-E72D297353CC}">
              <c16:uniqueId val="{00000003-1BF3-4F23-BF15-C173D99288B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8A70-41B4-8655-9F4C60B923AF}"/>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'7'!$K$31</c:f>
              <c:numCache>
                <c:formatCode>#,##0</c:formatCode>
                <c:ptCount val="1"/>
                <c:pt idx="0">
                  <c:v>90497600</c:v>
                </c:pt>
              </c:numCache>
            </c:numRef>
          </c:val>
          <c:extLst>
            <c:ext xmlns:c16="http://schemas.microsoft.com/office/drawing/2014/chart" uri="{C3380CC4-5D6E-409C-BE32-E72D297353CC}">
              <c16:uniqueId val="{00000002-8A70-41B4-8655-9F4C60B923AF}"/>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8A70-41B4-8655-9F4C60B923AF}"/>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'7'!$K$54</c:f>
              <c:numCache>
                <c:formatCode>#,##0</c:formatCode>
                <c:ptCount val="1"/>
                <c:pt idx="0">
                  <c:v>24789280</c:v>
                </c:pt>
              </c:numCache>
            </c:numRef>
          </c:val>
          <c:extLst>
            <c:ext xmlns:c16="http://schemas.microsoft.com/office/drawing/2014/chart" uri="{C3380CC4-5D6E-409C-BE32-E72D297353CC}">
              <c16:uniqueId val="{00000005-8A70-41B4-8655-9F4C60B923AF}"/>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E1D-4EE4-9C65-2C3000F59E0F}"/>
              </c:ext>
            </c:extLst>
          </c:dPt>
          <c:dPt>
            <c:idx val="1"/>
            <c:bubble3D val="0"/>
            <c:extLst>
              <c:ext xmlns:c16="http://schemas.microsoft.com/office/drawing/2014/chart" uri="{C3380CC4-5D6E-409C-BE32-E72D297353CC}">
                <c16:uniqueId val="{00000002-BE1D-4EE4-9C65-2C3000F59E0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BE1D-4EE4-9C65-2C3000F59E0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5A8-4781-95BE-429D922DD01C}"/>
              </c:ext>
            </c:extLst>
          </c:dPt>
          <c:dPt>
            <c:idx val="1"/>
            <c:bubble3D val="0"/>
            <c:extLst>
              <c:ext xmlns:c16="http://schemas.microsoft.com/office/drawing/2014/chart" uri="{C3380CC4-5D6E-409C-BE32-E72D297353CC}">
                <c16:uniqueId val="{00000002-55A8-4781-95BE-429D922DD01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5A8-4781-95BE-429D922DD01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F1F-404F-B95B-72E454FC573F}"/>
              </c:ext>
            </c:extLst>
          </c:dPt>
          <c:dPt>
            <c:idx val="1"/>
            <c:bubble3D val="0"/>
            <c:extLst>
              <c:ext xmlns:c16="http://schemas.microsoft.com/office/drawing/2014/chart" uri="{C3380CC4-5D6E-409C-BE32-E72D297353CC}">
                <c16:uniqueId val="{00000002-DF1F-404F-B95B-72E454FC573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DF1F-404F-B95B-72E454FC573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7E8-4D53-8CA5-D0E1162BDA55}"/>
              </c:ext>
            </c:extLst>
          </c:dPt>
          <c:dPt>
            <c:idx val="1"/>
            <c:bubble3D val="0"/>
            <c:extLst>
              <c:ext xmlns:c16="http://schemas.microsoft.com/office/drawing/2014/chart" uri="{C3380CC4-5D6E-409C-BE32-E72D297353CC}">
                <c16:uniqueId val="{00000002-67E8-4D53-8CA5-D0E1162BDA5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67E8-4D53-8CA5-D0E1162BDA5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DEE-4FA8-AC31-8EAFE249476C}"/>
              </c:ext>
            </c:extLst>
          </c:dPt>
          <c:dPt>
            <c:idx val="1"/>
            <c:bubble3D val="0"/>
            <c:extLst>
              <c:ext xmlns:c16="http://schemas.microsoft.com/office/drawing/2014/chart" uri="{C3380CC4-5D6E-409C-BE32-E72D297353CC}">
                <c16:uniqueId val="{00000002-9DEE-4FA8-AC31-8EAFE249476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DEE-4FA8-AC31-8EAFE249476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5B9-4F6C-BC9F-A9158C517484}"/>
              </c:ext>
            </c:extLst>
          </c:dPt>
          <c:dPt>
            <c:idx val="1"/>
            <c:bubble3D val="0"/>
            <c:extLst>
              <c:ext xmlns:c16="http://schemas.microsoft.com/office/drawing/2014/chart" uri="{C3380CC4-5D6E-409C-BE32-E72D297353CC}">
                <c16:uniqueId val="{00000002-55B9-4F6C-BC9F-A9158C51748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5B9-4F6C-BC9F-A9158C51748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62F4-44AD-8184-65625C46D6BF}"/>
              </c:ext>
            </c:extLst>
          </c:dPt>
          <c:dPt>
            <c:idx val="1"/>
            <c:bubble3D val="0"/>
            <c:extLst>
              <c:ext xmlns:c16="http://schemas.microsoft.com/office/drawing/2014/chart" uri="{C3380CC4-5D6E-409C-BE32-E72D297353CC}">
                <c16:uniqueId val="{00000002-62F4-44AD-8184-65625C46D6B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62F4-44AD-8184-65625C46D6B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6BD-4317-AB7F-0349C2645D87}"/>
              </c:ext>
            </c:extLst>
          </c:dPt>
          <c:dPt>
            <c:idx val="1"/>
            <c:bubble3D val="0"/>
            <c:extLst>
              <c:ext xmlns:c16="http://schemas.microsoft.com/office/drawing/2014/chart" uri="{C3380CC4-5D6E-409C-BE32-E72D297353CC}">
                <c16:uniqueId val="{00000002-C6BD-4317-AB7F-0349C2645D8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6BD-4317-AB7F-0349C2645D8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376-43A9-AA92-9D4257EA7A80}"/>
              </c:ext>
            </c:extLst>
          </c:dPt>
          <c:dPt>
            <c:idx val="1"/>
            <c:bubble3D val="0"/>
            <c:extLst>
              <c:ext xmlns:c16="http://schemas.microsoft.com/office/drawing/2014/chart" uri="{C3380CC4-5D6E-409C-BE32-E72D297353CC}">
                <c16:uniqueId val="{00000002-8376-43A9-AA92-9D4257EA7A8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376-43A9-AA92-9D4257EA7A8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2E8B-4DEC-87D7-B13C48B4BC72}"/>
              </c:ext>
            </c:extLst>
          </c:dPt>
          <c:dPt>
            <c:idx val="1"/>
            <c:bubble3D val="0"/>
            <c:extLst>
              <c:ext xmlns:c16="http://schemas.microsoft.com/office/drawing/2014/chart" uri="{C3380CC4-5D6E-409C-BE32-E72D297353CC}">
                <c16:uniqueId val="{00000002-2E8B-4DEC-87D7-B13C48B4BC7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2E8B-4DEC-87D7-B13C48B4BC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B40-4A56-9FB2-772AF2CD7D61}"/>
              </c:ext>
            </c:extLst>
          </c:dPt>
          <c:dPt>
            <c:idx val="1"/>
            <c:bubble3D val="0"/>
            <c:extLst>
              <c:ext xmlns:c16="http://schemas.microsoft.com/office/drawing/2014/chart" uri="{C3380CC4-5D6E-409C-BE32-E72D297353CC}">
                <c16:uniqueId val="{00000002-BB40-4A56-9FB2-772AF2CD7D6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BB40-4A56-9FB2-772AF2CD7D6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'7'!$L$87:$L$88</c:f>
              <c:strCache>
                <c:ptCount val="2"/>
                <c:pt idx="0">
                  <c:v>72.6%</c:v>
                </c:pt>
                <c:pt idx="1">
                  <c:v>27.4%</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165-443A-A642-5075B311A6F6}"/>
              </c:ext>
            </c:extLst>
          </c:dPt>
          <c:dPt>
            <c:idx val="1"/>
            <c:bubble3D val="0"/>
            <c:extLst>
              <c:ext xmlns:c16="http://schemas.microsoft.com/office/drawing/2014/chart" uri="{C3380CC4-5D6E-409C-BE32-E72D297353CC}">
                <c16:uniqueId val="{00000002-9165-443A-A642-5075B311A6F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'7'!$L$87:$L$88</c:f>
              <c:numCache>
                <c:formatCode>0.0%</c:formatCode>
                <c:ptCount val="2"/>
                <c:pt idx="0">
                  <c:v>0.72607803963862028</c:v>
                </c:pt>
                <c:pt idx="1">
                  <c:v>0.27392196036137972</c:v>
                </c:pt>
              </c:numCache>
            </c:numRef>
          </c:val>
          <c:extLst>
            <c:ext xmlns:c16="http://schemas.microsoft.com/office/drawing/2014/chart" uri="{C3380CC4-5D6E-409C-BE32-E72D297353CC}">
              <c16:uniqueId val="{00000003-9165-443A-A642-5075B311A6F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A3AB-4E15-AC94-39BEEAB8BA6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'8'!$K$28</c:f>
              <c:numCache>
                <c:formatCode>#,##0</c:formatCode>
                <c:ptCount val="1"/>
                <c:pt idx="0">
                  <c:v>13796000</c:v>
                </c:pt>
              </c:numCache>
            </c:numRef>
          </c:val>
          <c:extLst>
            <c:ext xmlns:c16="http://schemas.microsoft.com/office/drawing/2014/chart" uri="{C3380CC4-5D6E-409C-BE32-E72D297353CC}">
              <c16:uniqueId val="{00000002-A3AB-4E15-AC94-39BEEAB8BA6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A3AB-4E15-AC94-39BEEAB8BA6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'8'!$K$51</c:f>
              <c:numCache>
                <c:formatCode>#,##0</c:formatCode>
                <c:ptCount val="1"/>
                <c:pt idx="0">
                  <c:v>12182480</c:v>
                </c:pt>
              </c:numCache>
            </c:numRef>
          </c:val>
          <c:extLst>
            <c:ext xmlns:c16="http://schemas.microsoft.com/office/drawing/2014/chart" uri="{C3380CC4-5D6E-409C-BE32-E72D297353CC}">
              <c16:uniqueId val="{00000005-A3AB-4E15-AC94-39BEEAB8BA66}"/>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E38-4C97-80D9-D91C90C19609}"/>
              </c:ext>
            </c:extLst>
          </c:dPt>
          <c:dPt>
            <c:idx val="1"/>
            <c:bubble3D val="0"/>
            <c:extLst>
              <c:ext xmlns:c16="http://schemas.microsoft.com/office/drawing/2014/chart" uri="{C3380CC4-5D6E-409C-BE32-E72D297353CC}">
                <c16:uniqueId val="{00000002-DE38-4C97-80D9-D91C90C19609}"/>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DE38-4C97-80D9-D91C90C1960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FAF-487C-9FB5-736983E776E7}"/>
              </c:ext>
            </c:extLst>
          </c:dPt>
          <c:dPt>
            <c:idx val="1"/>
            <c:bubble3D val="0"/>
            <c:extLst>
              <c:ext xmlns:c16="http://schemas.microsoft.com/office/drawing/2014/chart" uri="{C3380CC4-5D6E-409C-BE32-E72D297353CC}">
                <c16:uniqueId val="{00000002-CFAF-487C-9FB5-736983E776E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FAF-487C-9FB5-736983E776E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B239-437D-B20F-8BA44184C7AF}"/>
              </c:ext>
            </c:extLst>
          </c:dPt>
          <c:dPt>
            <c:idx val="1"/>
            <c:bubble3D val="0"/>
            <c:extLst>
              <c:ext xmlns:c16="http://schemas.microsoft.com/office/drawing/2014/chart" uri="{C3380CC4-5D6E-409C-BE32-E72D297353CC}">
                <c16:uniqueId val="{00000002-B239-437D-B20F-8BA44184C7A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B239-437D-B20F-8BA44184C7A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466-42C6-BB9E-31BC70A019C7}"/>
              </c:ext>
            </c:extLst>
          </c:dPt>
          <c:dPt>
            <c:idx val="1"/>
            <c:bubble3D val="0"/>
            <c:extLst>
              <c:ext xmlns:c16="http://schemas.microsoft.com/office/drawing/2014/chart" uri="{C3380CC4-5D6E-409C-BE32-E72D297353CC}">
                <c16:uniqueId val="{00000002-F466-42C6-BB9E-31BC70A019C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F466-42C6-BB9E-31BC70A019C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EEE-46BA-B547-F5511DCCC17F}"/>
              </c:ext>
            </c:extLst>
          </c:dPt>
          <c:dPt>
            <c:idx val="1"/>
            <c:bubble3D val="0"/>
            <c:extLst>
              <c:ext xmlns:c16="http://schemas.microsoft.com/office/drawing/2014/chart" uri="{C3380CC4-5D6E-409C-BE32-E72D297353CC}">
                <c16:uniqueId val="{00000002-3EEE-46BA-B547-F5511DCCC17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EEE-46BA-B547-F5511DCCC17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47B6-40C4-8C1A-D13436D42245}"/>
              </c:ext>
            </c:extLst>
          </c:dPt>
          <c:dPt>
            <c:idx val="1"/>
            <c:bubble3D val="0"/>
            <c:extLst>
              <c:ext xmlns:c16="http://schemas.microsoft.com/office/drawing/2014/chart" uri="{C3380CC4-5D6E-409C-BE32-E72D297353CC}">
                <c16:uniqueId val="{00000002-47B6-40C4-8C1A-D13436D4224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47B6-40C4-8C1A-D13436D4224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3A3-46C9-98A5-02F067613742}"/>
              </c:ext>
            </c:extLst>
          </c:dPt>
          <c:dPt>
            <c:idx val="1"/>
            <c:bubble3D val="0"/>
            <c:extLst>
              <c:ext xmlns:c16="http://schemas.microsoft.com/office/drawing/2014/chart" uri="{C3380CC4-5D6E-409C-BE32-E72D297353CC}">
                <c16:uniqueId val="{00000002-93A3-46C9-98A5-02F06761374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93A3-46C9-98A5-02F06761374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B2C-4673-AD3C-D5A6DFEE26FF}"/>
              </c:ext>
            </c:extLst>
          </c:dPt>
          <c:dPt>
            <c:idx val="1"/>
            <c:bubble3D val="0"/>
            <c:extLst>
              <c:ext xmlns:c16="http://schemas.microsoft.com/office/drawing/2014/chart" uri="{C3380CC4-5D6E-409C-BE32-E72D297353CC}">
                <c16:uniqueId val="{00000002-0B2C-4673-AD3C-D5A6DFEE26FF}"/>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0B2C-4673-AD3C-D5A6DFEE26F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565B-4620-AA7C-4C0C12B25466}"/>
              </c:ext>
            </c:extLst>
          </c:dPt>
          <c:dPt>
            <c:idx val="1"/>
            <c:bubble3D val="0"/>
            <c:extLst>
              <c:ext xmlns:c16="http://schemas.microsoft.com/office/drawing/2014/chart" uri="{C3380CC4-5D6E-409C-BE32-E72D297353CC}">
                <c16:uniqueId val="{00000002-565B-4620-AA7C-4C0C12B25466}"/>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565B-4620-AA7C-4C0C12B2546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118-4566-B219-B5B3E720EBC2}"/>
              </c:ext>
            </c:extLst>
          </c:dPt>
          <c:dPt>
            <c:idx val="1"/>
            <c:bubble3D val="0"/>
            <c:extLst>
              <c:ext xmlns:c16="http://schemas.microsoft.com/office/drawing/2014/chart" uri="{C3380CC4-5D6E-409C-BE32-E72D297353CC}">
                <c16:uniqueId val="{00000002-0118-4566-B219-B5B3E720EBC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0118-4566-B219-B5B3E720EBC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F0E6-412C-A0B7-0D2E870D95C5}"/>
              </c:ext>
            </c:extLst>
          </c:dPt>
          <c:dPt>
            <c:idx val="1"/>
            <c:bubble3D val="0"/>
            <c:extLst>
              <c:ext xmlns:c16="http://schemas.microsoft.com/office/drawing/2014/chart" uri="{C3380CC4-5D6E-409C-BE32-E72D297353CC}">
                <c16:uniqueId val="{00000002-F0E6-412C-A0B7-0D2E870D95C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F0E6-412C-A0B7-0D2E870D95C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'8'!$L$84:$L$85</c:f>
              <c:strCache>
                <c:ptCount val="2"/>
                <c:pt idx="0">
                  <c:v>11.7%</c:v>
                </c:pt>
                <c:pt idx="1">
                  <c:v>88.3%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E112-4BD8-9312-7D53EE639D3C}"/>
              </c:ext>
            </c:extLst>
          </c:dPt>
          <c:dPt>
            <c:idx val="1"/>
            <c:bubble3D val="0"/>
            <c:extLst>
              <c:ext xmlns:c16="http://schemas.microsoft.com/office/drawing/2014/chart" uri="{C3380CC4-5D6E-409C-BE32-E72D297353CC}">
                <c16:uniqueId val="{00000002-E112-4BD8-9312-7D53EE639D3C}"/>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'8'!$L$84:$L$85</c:f>
              <c:numCache>
                <c:formatCode>0.0%</c:formatCode>
                <c:ptCount val="2"/>
                <c:pt idx="0">
                  <c:v>0.1169556393157437</c:v>
                </c:pt>
                <c:pt idx="1">
                  <c:v>0.88304436068425629</c:v>
                </c:pt>
              </c:numCache>
            </c:numRef>
          </c:val>
          <c:extLst>
            <c:ext xmlns:c16="http://schemas.microsoft.com/office/drawing/2014/chart" uri="{C3380CC4-5D6E-409C-BE32-E72D297353CC}">
              <c16:uniqueId val="{00000003-E112-4BD8-9312-7D53EE639D3C}"/>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5A7D-46B9-81B8-7A056F7280C6}"/>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'9'!$K$29</c:f>
              <c:numCache>
                <c:formatCode>#,##0</c:formatCode>
                <c:ptCount val="1"/>
                <c:pt idx="0">
                  <c:v>20174400</c:v>
                </c:pt>
              </c:numCache>
            </c:numRef>
          </c:val>
          <c:extLst>
            <c:ext xmlns:c16="http://schemas.microsoft.com/office/drawing/2014/chart" uri="{C3380CC4-5D6E-409C-BE32-E72D297353CC}">
              <c16:uniqueId val="{00000002-5A7D-46B9-81B8-7A056F7280C6}"/>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5A7D-46B9-81B8-7A056F7280C6}"/>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'9'!$K$52</c:f>
              <c:numCache>
                <c:formatCode>#,##0</c:formatCode>
                <c:ptCount val="1"/>
                <c:pt idx="0">
                  <c:v>15621680</c:v>
                </c:pt>
              </c:numCache>
            </c:numRef>
          </c:val>
          <c:extLst>
            <c:ext xmlns:c16="http://schemas.microsoft.com/office/drawing/2014/chart" uri="{C3380CC4-5D6E-409C-BE32-E72D297353CC}">
              <c16:uniqueId val="{00000005-5A7D-46B9-81B8-7A056F7280C6}"/>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7FD-4E28-A69F-2C417EDADA37}"/>
              </c:ext>
            </c:extLst>
          </c:dPt>
          <c:dPt>
            <c:idx val="1"/>
            <c:bubble3D val="0"/>
            <c:extLst>
              <c:ext xmlns:c16="http://schemas.microsoft.com/office/drawing/2014/chart" uri="{C3380CC4-5D6E-409C-BE32-E72D297353CC}">
                <c16:uniqueId val="{00000002-97FD-4E28-A69F-2C417EDADA37}"/>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97FD-4E28-A69F-2C417EDADA37}"/>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340-4F95-B767-039BE1C06B48}"/>
              </c:ext>
            </c:extLst>
          </c:dPt>
          <c:dPt>
            <c:idx val="1"/>
            <c:bubble3D val="0"/>
            <c:extLst>
              <c:ext xmlns:c16="http://schemas.microsoft.com/office/drawing/2014/chart" uri="{C3380CC4-5D6E-409C-BE32-E72D297353CC}">
                <c16:uniqueId val="{00000002-3340-4F95-B767-039BE1C06B4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3340-4F95-B767-039BE1C06B4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3FDE-4E7D-86DB-FA51E3F7D195}"/>
              </c:ext>
            </c:extLst>
          </c:dPt>
          <c:dPt>
            <c:idx val="1"/>
            <c:bubble3D val="0"/>
            <c:extLst>
              <c:ext xmlns:c16="http://schemas.microsoft.com/office/drawing/2014/chart" uri="{C3380CC4-5D6E-409C-BE32-E72D297353CC}">
                <c16:uniqueId val="{00000002-3FDE-4E7D-86DB-FA51E3F7D19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3FDE-4E7D-86DB-FA51E3F7D19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'13'!$L$88:$L$89</c:f>
              <c:strCache>
                <c:ptCount val="2"/>
                <c:pt idx="0">
                  <c:v>89.0%</c:v>
                </c:pt>
                <c:pt idx="1">
                  <c:v>11.0%</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D780-42F5-903C-299C0D0D7968}"/>
              </c:ext>
            </c:extLst>
          </c:dPt>
          <c:dPt>
            <c:idx val="1"/>
            <c:bubble3D val="0"/>
            <c:extLst>
              <c:ext xmlns:c16="http://schemas.microsoft.com/office/drawing/2014/chart" uri="{C3380CC4-5D6E-409C-BE32-E72D297353CC}">
                <c16:uniqueId val="{00000002-D780-42F5-903C-299C0D0D796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'13'!$L$88:$L$89</c:f>
              <c:numCache>
                <c:formatCode>0.0%</c:formatCode>
                <c:ptCount val="2"/>
                <c:pt idx="0">
                  <c:v>0.88979392117094758</c:v>
                </c:pt>
                <c:pt idx="1">
                  <c:v>0.11020607882905244</c:v>
                </c:pt>
              </c:numCache>
            </c:numRef>
          </c:val>
          <c:extLst>
            <c:ext xmlns:c16="http://schemas.microsoft.com/office/drawing/2014/chart" uri="{C3380CC4-5D6E-409C-BE32-E72D297353CC}">
              <c16:uniqueId val="{00000003-D780-42F5-903C-299C0D0D79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0A9-4D96-B708-A784AFE502B1}"/>
              </c:ext>
            </c:extLst>
          </c:dPt>
          <c:dPt>
            <c:idx val="1"/>
            <c:bubble3D val="0"/>
            <c:extLst>
              <c:ext xmlns:c16="http://schemas.microsoft.com/office/drawing/2014/chart" uri="{C3380CC4-5D6E-409C-BE32-E72D297353CC}">
                <c16:uniqueId val="{00000002-80A9-4D96-B708-A784AFE502B1}"/>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0A9-4D96-B708-A784AFE502B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7583-4213-80CC-6A0636247E02}"/>
              </c:ext>
            </c:extLst>
          </c:dPt>
          <c:dPt>
            <c:idx val="1"/>
            <c:bubble3D val="0"/>
            <c:extLst>
              <c:ext xmlns:c16="http://schemas.microsoft.com/office/drawing/2014/chart" uri="{C3380CC4-5D6E-409C-BE32-E72D297353CC}">
                <c16:uniqueId val="{00000002-7583-4213-80CC-6A0636247E02}"/>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7583-4213-80CC-6A0636247E0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EB29-4DE0-95AC-62DF70913BF3}"/>
              </c:ext>
            </c:extLst>
          </c:dPt>
          <c:dPt>
            <c:idx val="1"/>
            <c:bubble3D val="0"/>
            <c:extLst>
              <c:ext xmlns:c16="http://schemas.microsoft.com/office/drawing/2014/chart" uri="{C3380CC4-5D6E-409C-BE32-E72D297353CC}">
                <c16:uniqueId val="{00000002-EB29-4DE0-95AC-62DF70913BF3}"/>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EB29-4DE0-95AC-62DF70913BF3}"/>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[1]TTHC1!$L$88:$L$89</c:f>
              <c:strCache>
                <c:ptCount val="1"/>
                <c:pt idx="0">
                  <c:v>0.434556177 0.565443823</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908D-409C-8B10-C731B23FBD2A}"/>
              </c:ext>
            </c:extLst>
          </c:dPt>
          <c:dPt>
            <c:idx val="1"/>
            <c:bubble3D val="0"/>
            <c:extLst>
              <c:ext xmlns:c16="http://schemas.microsoft.com/office/drawing/2014/chart" uri="{C3380CC4-5D6E-409C-BE32-E72D297353CC}">
                <c16:uniqueId val="{00000002-908D-409C-8B10-C731B23FBD2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[1]TTHC1!$L$88:$L$89</c:f>
              <c:numCache>
                <c:formatCode>General</c:formatCode>
                <c:ptCount val="2"/>
                <c:pt idx="0">
                  <c:v>0.43455617668854646</c:v>
                </c:pt>
                <c:pt idx="1">
                  <c:v>0.5654438233114536</c:v>
                </c:pt>
              </c:numCache>
            </c:numRef>
          </c:val>
          <c:extLst>
            <c:ext xmlns:c16="http://schemas.microsoft.com/office/drawing/2014/chart" uri="{C3380CC4-5D6E-409C-BE32-E72D297353CC}">
              <c16:uniqueId val="{00000003-908D-409C-8B10-C731B23FBD2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A3DA-4E01-9FDB-2CD9B2CE5E60}"/>
              </c:ext>
            </c:extLst>
          </c:dPt>
          <c:dPt>
            <c:idx val="1"/>
            <c:bubble3D val="0"/>
            <c:extLst>
              <c:ext xmlns:c16="http://schemas.microsoft.com/office/drawing/2014/chart" uri="{C3380CC4-5D6E-409C-BE32-E72D297353CC}">
                <c16:uniqueId val="{00000002-A3DA-4E01-9FDB-2CD9B2CE5E60}"/>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A3DA-4E01-9FDB-2CD9B2CE5E60}"/>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D3E-452B-86D7-9487F62BCB74}"/>
              </c:ext>
            </c:extLst>
          </c:dPt>
          <c:dPt>
            <c:idx val="1"/>
            <c:bubble3D val="0"/>
            <c:extLst>
              <c:ext xmlns:c16="http://schemas.microsoft.com/office/drawing/2014/chart" uri="{C3380CC4-5D6E-409C-BE32-E72D297353CC}">
                <c16:uniqueId val="{00000002-0D3E-452B-86D7-9487F62BCB74}"/>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0D3E-452B-86D7-9487F62BCB7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8289-48F6-BEA1-A6F601BFD13E}"/>
              </c:ext>
            </c:extLst>
          </c:dPt>
          <c:dPt>
            <c:idx val="1"/>
            <c:bubble3D val="0"/>
            <c:extLst>
              <c:ext xmlns:c16="http://schemas.microsoft.com/office/drawing/2014/chart" uri="{C3380CC4-5D6E-409C-BE32-E72D297353CC}">
                <c16:uniqueId val="{00000002-8289-48F6-BEA1-A6F601BFD13E}"/>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8289-48F6-BEA1-A6F601BFD13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tx>
            <c:strRef>
              <c:f>'9'!$L$85:$L$86</c:f>
              <c:strCache>
                <c:ptCount val="2"/>
                <c:pt idx="0">
                  <c:v>22.6%</c:v>
                </c:pt>
                <c:pt idx="1">
                  <c:v>77.4%</c:v>
                </c:pt>
              </c:strCache>
            </c:strRef>
          </c:tx>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0A7F-40EA-A48F-3B179EC76BC5}"/>
              </c:ext>
            </c:extLst>
          </c:dPt>
          <c:dPt>
            <c:idx val="1"/>
            <c:bubble3D val="0"/>
            <c:extLst>
              <c:ext xmlns:c16="http://schemas.microsoft.com/office/drawing/2014/chart" uri="{C3380CC4-5D6E-409C-BE32-E72D297353CC}">
                <c16:uniqueId val="{00000002-0A7F-40EA-A48F-3B179EC76BC5}"/>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'9'!$L$85:$L$86</c:f>
              <c:numCache>
                <c:formatCode>0.0%</c:formatCode>
                <c:ptCount val="2"/>
                <c:pt idx="0">
                  <c:v>0.2256681735268459</c:v>
                </c:pt>
                <c:pt idx="1">
                  <c:v>0.77433182647315413</c:v>
                </c:pt>
              </c:numCache>
            </c:numRef>
          </c:val>
          <c:extLst>
            <c:ext xmlns:c16="http://schemas.microsoft.com/office/drawing/2014/chart" uri="{C3380CC4-5D6E-409C-BE32-E72D297353CC}">
              <c16:uniqueId val="{00000003-0A7F-40EA-A48F-3B179EC76BC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pPr>
            <a:r>
              <a:rPr lang="vi-VN" sz="1400" b="1"/>
              <a:t>Chi phí tuân thủ TTHC hiện tại </a:t>
            </a:r>
            <a:r>
              <a:rPr lang="en-US" sz="1400" b="1"/>
              <a:t>và dự kiến sửa đổi, bổ sung </a:t>
            </a:r>
          </a:p>
        </c:rich>
      </c:tx>
      <c:layout>
        <c:manualLayout>
          <c:xMode val="edge"/>
          <c:yMode val="edge"/>
          <c:x val="0.141686366127311"/>
          <c:y val="1.5445772982080944E-2"/>
        </c:manualLayout>
      </c:layout>
      <c:overlay val="0"/>
    </c:title>
    <c:autoTitleDeleted val="0"/>
    <c:plotArea>
      <c:layout>
        <c:manualLayout>
          <c:layoutTarget val="inner"/>
          <c:xMode val="edge"/>
          <c:yMode val="edge"/>
          <c:x val="0.22885599936839165"/>
          <c:y val="0.16180371352785147"/>
          <c:w val="0.71019986760517195"/>
          <c:h val="0.62334217506631295"/>
        </c:manualLayout>
      </c:layout>
      <c:barChart>
        <c:barDir val="col"/>
        <c:grouping val="clustered"/>
        <c:varyColors val="0"/>
        <c:ser>
          <c:idx val="0"/>
          <c:order val="0"/>
          <c:tx>
            <c:v>Chi phí hiện tại</c:v>
          </c:tx>
          <c:spPr>
            <a:solidFill>
              <a:srgbClr val="FF0000"/>
            </a:solidFill>
            <a:ln w="12700">
              <a:solidFill>
                <a:srgbClr val="000000"/>
              </a:solidFill>
              <a:prstDash val="solid"/>
            </a:ln>
          </c:spPr>
          <c:invertIfNegative val="0"/>
          <c:dPt>
            <c:idx val="0"/>
            <c:invertIfNegative val="0"/>
            <c:bubble3D val="0"/>
            <c:spPr>
              <a:solidFill>
                <a:srgbClr val="FF0000"/>
              </a:solidFill>
              <a:ln w="25400">
                <a:noFill/>
              </a:ln>
            </c:spPr>
            <c:extLst>
              <c:ext xmlns:c16="http://schemas.microsoft.com/office/drawing/2014/chart" uri="{C3380CC4-5D6E-409C-BE32-E72D297353CC}">
                <c16:uniqueId val="{00000001-B94B-4845-8B3A-987F53735A67}"/>
              </c:ext>
            </c:extLst>
          </c:dPt>
          <c:dLbls>
            <c:spPr>
              <a:noFill/>
              <a:ln w="25400">
                <a:solidFill>
                  <a:schemeClr val="bg1"/>
                </a:solid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'12'!$K$34</c:f>
              <c:numCache>
                <c:formatCode>#,##0</c:formatCode>
                <c:ptCount val="1"/>
                <c:pt idx="0">
                  <c:v>225622400</c:v>
                </c:pt>
              </c:numCache>
            </c:numRef>
          </c:val>
          <c:extLst>
            <c:ext xmlns:c16="http://schemas.microsoft.com/office/drawing/2014/chart" uri="{C3380CC4-5D6E-409C-BE32-E72D297353CC}">
              <c16:uniqueId val="{00000002-B94B-4845-8B3A-987F53735A67}"/>
            </c:ext>
          </c:extLst>
        </c:ser>
        <c:ser>
          <c:idx val="1"/>
          <c:order val="1"/>
          <c:tx>
            <c:v>Chi phí sau ĐGH</c:v>
          </c:tx>
          <c:spPr>
            <a:solidFill>
              <a:srgbClr val="92D050"/>
            </a:solidFill>
            <a:ln w="12700">
              <a:solidFill>
                <a:srgbClr val="000000"/>
              </a:solidFill>
              <a:prstDash val="solid"/>
            </a:ln>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4-B94B-4845-8B3A-987F53735A6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'12'!$K$55</c:f>
              <c:numCache>
                <c:formatCode>#,##0</c:formatCode>
                <c:ptCount val="1"/>
                <c:pt idx="0">
                  <c:v>77092160</c:v>
                </c:pt>
              </c:numCache>
            </c:numRef>
          </c:val>
          <c:extLst>
            <c:ext xmlns:c16="http://schemas.microsoft.com/office/drawing/2014/chart" uri="{C3380CC4-5D6E-409C-BE32-E72D297353CC}">
              <c16:uniqueId val="{00000005-B94B-4845-8B3A-987F53735A67}"/>
            </c:ext>
          </c:extLst>
        </c:ser>
        <c:dLbls>
          <c:showLegendKey val="0"/>
          <c:showVal val="0"/>
          <c:showCatName val="0"/>
          <c:showSerName val="0"/>
          <c:showPercent val="0"/>
          <c:showBubbleSize val="0"/>
        </c:dLbls>
        <c:gapWidth val="150"/>
        <c:axId val="171922208"/>
        <c:axId val="171915680"/>
      </c:barChart>
      <c:catAx>
        <c:axId val="171922208"/>
        <c:scaling>
          <c:orientation val="minMax"/>
        </c:scaling>
        <c:delete val="1"/>
        <c:axPos val="b"/>
        <c:majorTickMark val="out"/>
        <c:minorTickMark val="none"/>
        <c:tickLblPos val="nextTo"/>
        <c:crossAx val="171915680"/>
        <c:crosses val="autoZero"/>
        <c:auto val="1"/>
        <c:lblAlgn val="ctr"/>
        <c:lblOffset val="100"/>
        <c:noMultiLvlLbl val="0"/>
      </c:catAx>
      <c:valAx>
        <c:axId val="171915680"/>
        <c:scaling>
          <c:orientation val="minMax"/>
        </c:scaling>
        <c:delete val="0"/>
        <c:axPos val="l"/>
        <c:majorGridlines>
          <c:spPr>
            <a:ln w="3175">
              <a:solidFill>
                <a:srgbClr val="C0C0C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171922208"/>
        <c:crosses val="autoZero"/>
        <c:crossBetween val="between"/>
      </c:valAx>
      <c:spPr>
        <a:noFill/>
        <a:ln w="25400">
          <a:noFill/>
        </a:ln>
      </c:spPr>
    </c:plotArea>
    <c:legend>
      <c:legendPos val="r"/>
      <c:layout>
        <c:manualLayout>
          <c:xMode val="edge"/>
          <c:yMode val="edge"/>
          <c:x val="0.20627083153067408"/>
          <c:y val="0.86472142833997589"/>
          <c:w val="0.70462172997606065"/>
          <c:h val="7.6922977220440059E-2"/>
        </c:manualLayout>
      </c:layout>
      <c:overlay val="0"/>
      <c:spPr>
        <a:solidFill>
          <a:srgbClr val="FFFFFF"/>
        </a:solidFill>
        <a:ln w="25400">
          <a:noFill/>
        </a:ln>
      </c:sp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Times New Roman" pitchFamily="18" charset="0"/>
          <a:ea typeface="Arial"/>
          <a:cs typeface="Times New Roman" pitchFamily="18" charset="0"/>
        </a:defRPr>
      </a:pPr>
      <a:endParaRPr lang="en-US"/>
    </a:p>
  </c:txPr>
  <c:printSettings>
    <c:headerFooter alignWithMargins="0"/>
    <c:pageMargins b="1" l="0.75000000000000044" r="0.75000000000000044" t="1" header="0.5" footer="0.5"/>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1788-4B1E-A545-A4986E994C28}"/>
              </c:ext>
            </c:extLst>
          </c:dPt>
          <c:dPt>
            <c:idx val="1"/>
            <c:bubble3D val="0"/>
            <c:extLst>
              <c:ext xmlns:c16="http://schemas.microsoft.com/office/drawing/2014/chart" uri="{C3380CC4-5D6E-409C-BE32-E72D297353CC}">
                <c16:uniqueId val="{00000002-1788-4B1E-A545-A4986E994C28}"/>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1788-4B1E-A545-A4986E994C2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vi-VN" sz="1400" b="1">
                <a:latin typeface="+mj-lt"/>
              </a:rPr>
              <a:t>Chi phí tuân thủ TTHC còn lại (màu </a:t>
            </a:r>
            <a:r>
              <a:rPr lang="en-US" sz="1400" b="1">
                <a:latin typeface="+mj-lt"/>
              </a:rPr>
              <a:t>đỏ</a:t>
            </a:r>
            <a:r>
              <a:rPr lang="vi-VN" sz="1400" b="1">
                <a:latin typeface="+mj-lt"/>
              </a:rPr>
              <a:t>) và Chi phí tuân thủ TTHC cắt giảm được (màu xanh) </a:t>
            </a:r>
            <a:r>
              <a:rPr lang="en-US" sz="1400" b="1">
                <a:latin typeface="+mj-lt"/>
              </a:rPr>
              <a:t>dự kiến sửa đổi, bổ sung</a:t>
            </a:r>
            <a:r>
              <a:rPr lang="en-US" sz="1400" b="1" baseline="0">
                <a:latin typeface="+mj-lt"/>
              </a:rPr>
              <a:t> </a:t>
            </a:r>
            <a:endParaRPr lang="vi-VN" sz="1400" b="1">
              <a:latin typeface="+mj-lt"/>
            </a:endParaRPr>
          </a:p>
        </c:rich>
      </c:tx>
      <c:layout>
        <c:manualLayout>
          <c:xMode val="edge"/>
          <c:yMode val="edge"/>
          <c:x val="0.12581638833607339"/>
          <c:y val="6.0526251422873212E-2"/>
        </c:manualLayout>
      </c:layout>
      <c:overlay val="0"/>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31343321652627554"/>
          <c:y val="0.3"/>
          <c:w val="0.37686612939468844"/>
          <c:h val="0.46153846153846156"/>
        </c:manualLayout>
      </c:layout>
      <c:pie3DChart>
        <c:varyColors val="1"/>
        <c:ser>
          <c:idx val="0"/>
          <c:order val="0"/>
          <c:spPr>
            <a:solidFill>
              <a:srgbClr val="C00000"/>
            </a:solidFill>
            <a:ln w="12700">
              <a:solidFill>
                <a:srgbClr val="000000"/>
              </a:solidFill>
              <a:prstDash val="solid"/>
            </a:ln>
          </c:spPr>
          <c:explosion val="25"/>
          <c:dPt>
            <c:idx val="0"/>
            <c:bubble3D val="0"/>
            <c:spPr>
              <a:solidFill>
                <a:srgbClr val="00B050"/>
              </a:solidFill>
            </c:spPr>
            <c:extLst>
              <c:ext xmlns:c16="http://schemas.microsoft.com/office/drawing/2014/chart" uri="{C3380CC4-5D6E-409C-BE32-E72D297353CC}">
                <c16:uniqueId val="{00000001-CAF8-4037-88CD-F4C053B4E21A}"/>
              </c:ext>
            </c:extLst>
          </c:dPt>
          <c:dPt>
            <c:idx val="1"/>
            <c:bubble3D val="0"/>
            <c:extLst>
              <c:ext xmlns:c16="http://schemas.microsoft.com/office/drawing/2014/chart" uri="{C3380CC4-5D6E-409C-BE32-E72D297353CC}">
                <c16:uniqueId val="{00000002-CAF8-4037-88CD-F4C053B4E21A}"/>
              </c:ext>
            </c:extLst>
          </c:dPt>
          <c:dLbls>
            <c:numFmt formatCode="#.000%" sourceLinked="0"/>
            <c:spPr>
              <a:noFill/>
              <a:ln w="25400">
                <a:noFill/>
              </a:ln>
            </c:spPr>
            <c:txPr>
              <a:bodyPr wrap="square" lIns="38100" tIns="19050" rIns="38100" bIns="19050" anchor="ctr">
                <a:spAutoFit/>
              </a:bodyPr>
              <a:lstStyle/>
              <a:p>
                <a:pPr>
                  <a:defRPr sz="1050" b="0" i="1" u="none" strike="noStrike" baseline="0">
                    <a:solidFill>
                      <a:srgbClr val="000000"/>
                    </a:solidFill>
                    <a:latin typeface="Arial"/>
                    <a:ea typeface="Arial"/>
                    <a:cs typeface="Arial"/>
                  </a:defRPr>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#REF!</c:v>
                      </c:pt>
                    </c:strCache>
                  </c:strRef>
                </c15:tx>
              </c15:filteredSeriesTitle>
            </c:ext>
            <c:ext xmlns:c16="http://schemas.microsoft.com/office/drawing/2014/chart" uri="{C3380CC4-5D6E-409C-BE32-E72D297353CC}">
              <c16:uniqueId val="{00000003-CAF8-4037-88CD-F4C053B4E21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44" r="0.75000000000000044" t="1" header="0.5" footer="0.5"/>
    <c:pageSetup paperSize="9"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8" Type="http://schemas.openxmlformats.org/officeDocument/2006/relationships/chart" Target="../charts/chart116.xml"/><Relationship Id="rId3" Type="http://schemas.openxmlformats.org/officeDocument/2006/relationships/chart" Target="../charts/chart111.xml"/><Relationship Id="rId7" Type="http://schemas.openxmlformats.org/officeDocument/2006/relationships/chart" Target="../charts/chart115.xml"/><Relationship Id="rId12" Type="http://schemas.openxmlformats.org/officeDocument/2006/relationships/chart" Target="../charts/chart120.xml"/><Relationship Id="rId2" Type="http://schemas.openxmlformats.org/officeDocument/2006/relationships/chart" Target="../charts/chart110.xml"/><Relationship Id="rId1" Type="http://schemas.openxmlformats.org/officeDocument/2006/relationships/chart" Target="../charts/chart109.xml"/><Relationship Id="rId6" Type="http://schemas.openxmlformats.org/officeDocument/2006/relationships/chart" Target="../charts/chart114.xml"/><Relationship Id="rId11" Type="http://schemas.openxmlformats.org/officeDocument/2006/relationships/chart" Target="../charts/chart119.xml"/><Relationship Id="rId5" Type="http://schemas.openxmlformats.org/officeDocument/2006/relationships/chart" Target="../charts/chart113.xml"/><Relationship Id="rId10" Type="http://schemas.openxmlformats.org/officeDocument/2006/relationships/chart" Target="../charts/chart118.xml"/><Relationship Id="rId4" Type="http://schemas.openxmlformats.org/officeDocument/2006/relationships/chart" Target="../charts/chart112.xml"/><Relationship Id="rId9" Type="http://schemas.openxmlformats.org/officeDocument/2006/relationships/chart" Target="../charts/chart117.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128.xml"/><Relationship Id="rId3" Type="http://schemas.openxmlformats.org/officeDocument/2006/relationships/chart" Target="../charts/chart123.xml"/><Relationship Id="rId7" Type="http://schemas.openxmlformats.org/officeDocument/2006/relationships/chart" Target="../charts/chart127.xml"/><Relationship Id="rId12" Type="http://schemas.openxmlformats.org/officeDocument/2006/relationships/chart" Target="../charts/chart132.xml"/><Relationship Id="rId2" Type="http://schemas.openxmlformats.org/officeDocument/2006/relationships/chart" Target="../charts/chart122.xml"/><Relationship Id="rId1" Type="http://schemas.openxmlformats.org/officeDocument/2006/relationships/chart" Target="../charts/chart121.xml"/><Relationship Id="rId6" Type="http://schemas.openxmlformats.org/officeDocument/2006/relationships/chart" Target="../charts/chart126.xml"/><Relationship Id="rId11" Type="http://schemas.openxmlformats.org/officeDocument/2006/relationships/chart" Target="../charts/chart131.xml"/><Relationship Id="rId5" Type="http://schemas.openxmlformats.org/officeDocument/2006/relationships/chart" Target="../charts/chart125.xml"/><Relationship Id="rId10" Type="http://schemas.openxmlformats.org/officeDocument/2006/relationships/chart" Target="../charts/chart130.xml"/><Relationship Id="rId4" Type="http://schemas.openxmlformats.org/officeDocument/2006/relationships/chart" Target="../charts/chart124.xml"/><Relationship Id="rId9" Type="http://schemas.openxmlformats.org/officeDocument/2006/relationships/chart" Target="../charts/chart129.xml"/></Relationships>
</file>

<file path=xl/drawings/_rels/drawing2.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32.xml"/><Relationship Id="rId3" Type="http://schemas.openxmlformats.org/officeDocument/2006/relationships/chart" Target="../charts/chart27.xml"/><Relationship Id="rId7" Type="http://schemas.openxmlformats.org/officeDocument/2006/relationships/chart" Target="../charts/chart31.xml"/><Relationship Id="rId12" Type="http://schemas.openxmlformats.org/officeDocument/2006/relationships/chart" Target="../charts/chart36.xml"/><Relationship Id="rId2" Type="http://schemas.openxmlformats.org/officeDocument/2006/relationships/chart" Target="../charts/chart26.xml"/><Relationship Id="rId1" Type="http://schemas.openxmlformats.org/officeDocument/2006/relationships/chart" Target="../charts/chart25.xml"/><Relationship Id="rId6" Type="http://schemas.openxmlformats.org/officeDocument/2006/relationships/chart" Target="../charts/chart30.xml"/><Relationship Id="rId11" Type="http://schemas.openxmlformats.org/officeDocument/2006/relationships/chart" Target="../charts/chart35.xml"/><Relationship Id="rId5" Type="http://schemas.openxmlformats.org/officeDocument/2006/relationships/chart" Target="../charts/chart29.xml"/><Relationship Id="rId10" Type="http://schemas.openxmlformats.org/officeDocument/2006/relationships/chart" Target="../charts/chart34.xml"/><Relationship Id="rId4" Type="http://schemas.openxmlformats.org/officeDocument/2006/relationships/chart" Target="../charts/chart28.xml"/><Relationship Id="rId9" Type="http://schemas.openxmlformats.org/officeDocument/2006/relationships/chart" Target="../charts/chart33.xml"/></Relationships>
</file>

<file path=xl/drawings/_rels/drawing4.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39.xml"/><Relationship Id="rId7" Type="http://schemas.openxmlformats.org/officeDocument/2006/relationships/chart" Target="../charts/chart43.xml"/><Relationship Id="rId12" Type="http://schemas.openxmlformats.org/officeDocument/2006/relationships/chart" Target="../charts/chart48.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11" Type="http://schemas.openxmlformats.org/officeDocument/2006/relationships/chart" Target="../charts/chart47.xml"/><Relationship Id="rId5" Type="http://schemas.openxmlformats.org/officeDocument/2006/relationships/chart" Target="../charts/chart41.xml"/><Relationship Id="rId10" Type="http://schemas.openxmlformats.org/officeDocument/2006/relationships/chart" Target="../charts/chart46.xml"/><Relationship Id="rId4" Type="http://schemas.openxmlformats.org/officeDocument/2006/relationships/chart" Target="../charts/chart40.xml"/><Relationship Id="rId9" Type="http://schemas.openxmlformats.org/officeDocument/2006/relationships/chart" Target="../charts/chart45.xml"/></Relationships>
</file>

<file path=xl/drawings/_rels/drawing5.xml.rels><?xml version="1.0" encoding="UTF-8" standalone="yes"?>
<Relationships xmlns="http://schemas.openxmlformats.org/package/2006/relationships"><Relationship Id="rId8" Type="http://schemas.openxmlformats.org/officeDocument/2006/relationships/chart" Target="../charts/chart56.xml"/><Relationship Id="rId3" Type="http://schemas.openxmlformats.org/officeDocument/2006/relationships/chart" Target="../charts/chart51.xml"/><Relationship Id="rId7" Type="http://schemas.openxmlformats.org/officeDocument/2006/relationships/chart" Target="../charts/chart55.xml"/><Relationship Id="rId12" Type="http://schemas.openxmlformats.org/officeDocument/2006/relationships/chart" Target="../charts/chart60.xml"/><Relationship Id="rId2" Type="http://schemas.openxmlformats.org/officeDocument/2006/relationships/chart" Target="../charts/chart50.xml"/><Relationship Id="rId1" Type="http://schemas.openxmlformats.org/officeDocument/2006/relationships/chart" Target="../charts/chart49.xml"/><Relationship Id="rId6" Type="http://schemas.openxmlformats.org/officeDocument/2006/relationships/chart" Target="../charts/chart54.xml"/><Relationship Id="rId11" Type="http://schemas.openxmlformats.org/officeDocument/2006/relationships/chart" Target="../charts/chart59.xml"/><Relationship Id="rId5" Type="http://schemas.openxmlformats.org/officeDocument/2006/relationships/chart" Target="../charts/chart53.xml"/><Relationship Id="rId10" Type="http://schemas.openxmlformats.org/officeDocument/2006/relationships/chart" Target="../charts/chart58.xml"/><Relationship Id="rId4" Type="http://schemas.openxmlformats.org/officeDocument/2006/relationships/chart" Target="../charts/chart52.xml"/><Relationship Id="rId9" Type="http://schemas.openxmlformats.org/officeDocument/2006/relationships/chart" Target="../charts/chart57.xml"/></Relationships>
</file>

<file path=xl/drawings/_rels/drawing6.xml.rels><?xml version="1.0" encoding="UTF-8" standalone="yes"?>
<Relationships xmlns="http://schemas.openxmlformats.org/package/2006/relationships"><Relationship Id="rId8" Type="http://schemas.openxmlformats.org/officeDocument/2006/relationships/chart" Target="../charts/chart68.xml"/><Relationship Id="rId3" Type="http://schemas.openxmlformats.org/officeDocument/2006/relationships/chart" Target="../charts/chart63.xml"/><Relationship Id="rId7" Type="http://schemas.openxmlformats.org/officeDocument/2006/relationships/chart" Target="../charts/chart67.xml"/><Relationship Id="rId12" Type="http://schemas.openxmlformats.org/officeDocument/2006/relationships/chart" Target="../charts/chart72.xml"/><Relationship Id="rId2" Type="http://schemas.openxmlformats.org/officeDocument/2006/relationships/chart" Target="../charts/chart62.xml"/><Relationship Id="rId1" Type="http://schemas.openxmlformats.org/officeDocument/2006/relationships/chart" Target="../charts/chart61.xml"/><Relationship Id="rId6" Type="http://schemas.openxmlformats.org/officeDocument/2006/relationships/chart" Target="../charts/chart66.xml"/><Relationship Id="rId11" Type="http://schemas.openxmlformats.org/officeDocument/2006/relationships/chart" Target="../charts/chart71.xml"/><Relationship Id="rId5" Type="http://schemas.openxmlformats.org/officeDocument/2006/relationships/chart" Target="../charts/chart65.xml"/><Relationship Id="rId10" Type="http://schemas.openxmlformats.org/officeDocument/2006/relationships/chart" Target="../charts/chart70.xml"/><Relationship Id="rId4" Type="http://schemas.openxmlformats.org/officeDocument/2006/relationships/chart" Target="../charts/chart64.xml"/><Relationship Id="rId9"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8" Type="http://schemas.openxmlformats.org/officeDocument/2006/relationships/chart" Target="../charts/chart80.xml"/><Relationship Id="rId3" Type="http://schemas.openxmlformats.org/officeDocument/2006/relationships/chart" Target="../charts/chart75.xml"/><Relationship Id="rId7" Type="http://schemas.openxmlformats.org/officeDocument/2006/relationships/chart" Target="../charts/chart79.xml"/><Relationship Id="rId12" Type="http://schemas.openxmlformats.org/officeDocument/2006/relationships/chart" Target="../charts/chart84.xml"/><Relationship Id="rId2" Type="http://schemas.openxmlformats.org/officeDocument/2006/relationships/chart" Target="../charts/chart74.xml"/><Relationship Id="rId1" Type="http://schemas.openxmlformats.org/officeDocument/2006/relationships/chart" Target="../charts/chart73.xml"/><Relationship Id="rId6" Type="http://schemas.openxmlformats.org/officeDocument/2006/relationships/chart" Target="../charts/chart78.xml"/><Relationship Id="rId11" Type="http://schemas.openxmlformats.org/officeDocument/2006/relationships/chart" Target="../charts/chart83.xml"/><Relationship Id="rId5" Type="http://schemas.openxmlformats.org/officeDocument/2006/relationships/chart" Target="../charts/chart77.xml"/><Relationship Id="rId10" Type="http://schemas.openxmlformats.org/officeDocument/2006/relationships/chart" Target="../charts/chart82.xml"/><Relationship Id="rId4" Type="http://schemas.openxmlformats.org/officeDocument/2006/relationships/chart" Target="../charts/chart76.xml"/><Relationship Id="rId9" Type="http://schemas.openxmlformats.org/officeDocument/2006/relationships/chart" Target="../charts/chart81.xml"/></Relationships>
</file>

<file path=xl/drawings/_rels/drawing8.xml.rels><?xml version="1.0" encoding="UTF-8" standalone="yes"?>
<Relationships xmlns="http://schemas.openxmlformats.org/package/2006/relationships"><Relationship Id="rId8" Type="http://schemas.openxmlformats.org/officeDocument/2006/relationships/chart" Target="../charts/chart92.xml"/><Relationship Id="rId3" Type="http://schemas.openxmlformats.org/officeDocument/2006/relationships/chart" Target="../charts/chart87.xml"/><Relationship Id="rId7" Type="http://schemas.openxmlformats.org/officeDocument/2006/relationships/chart" Target="../charts/chart91.xml"/><Relationship Id="rId12" Type="http://schemas.openxmlformats.org/officeDocument/2006/relationships/chart" Target="../charts/chart96.xml"/><Relationship Id="rId2" Type="http://schemas.openxmlformats.org/officeDocument/2006/relationships/chart" Target="../charts/chart86.xml"/><Relationship Id="rId1" Type="http://schemas.openxmlformats.org/officeDocument/2006/relationships/chart" Target="../charts/chart85.xml"/><Relationship Id="rId6" Type="http://schemas.openxmlformats.org/officeDocument/2006/relationships/chart" Target="../charts/chart90.xml"/><Relationship Id="rId11" Type="http://schemas.openxmlformats.org/officeDocument/2006/relationships/chart" Target="../charts/chart95.xml"/><Relationship Id="rId5" Type="http://schemas.openxmlformats.org/officeDocument/2006/relationships/chart" Target="../charts/chart89.xml"/><Relationship Id="rId10" Type="http://schemas.openxmlformats.org/officeDocument/2006/relationships/chart" Target="../charts/chart94.xml"/><Relationship Id="rId4" Type="http://schemas.openxmlformats.org/officeDocument/2006/relationships/chart" Target="../charts/chart88.xml"/><Relationship Id="rId9" Type="http://schemas.openxmlformats.org/officeDocument/2006/relationships/chart" Target="../charts/chart93.xml"/></Relationships>
</file>

<file path=xl/drawings/_rels/drawing9.xml.rels><?xml version="1.0" encoding="UTF-8" standalone="yes"?>
<Relationships xmlns="http://schemas.openxmlformats.org/package/2006/relationships"><Relationship Id="rId8" Type="http://schemas.openxmlformats.org/officeDocument/2006/relationships/chart" Target="../charts/chart104.xml"/><Relationship Id="rId3" Type="http://schemas.openxmlformats.org/officeDocument/2006/relationships/chart" Target="../charts/chart99.xml"/><Relationship Id="rId7" Type="http://schemas.openxmlformats.org/officeDocument/2006/relationships/chart" Target="../charts/chart103.xml"/><Relationship Id="rId12" Type="http://schemas.openxmlformats.org/officeDocument/2006/relationships/chart" Target="../charts/chart108.xml"/><Relationship Id="rId2" Type="http://schemas.openxmlformats.org/officeDocument/2006/relationships/chart" Target="../charts/chart98.xml"/><Relationship Id="rId1" Type="http://schemas.openxmlformats.org/officeDocument/2006/relationships/chart" Target="../charts/chart97.xml"/><Relationship Id="rId6" Type="http://schemas.openxmlformats.org/officeDocument/2006/relationships/chart" Target="../charts/chart102.xml"/><Relationship Id="rId11" Type="http://schemas.openxmlformats.org/officeDocument/2006/relationships/chart" Target="../charts/chart107.xml"/><Relationship Id="rId5" Type="http://schemas.openxmlformats.org/officeDocument/2006/relationships/chart" Target="../charts/chart101.xml"/><Relationship Id="rId10" Type="http://schemas.openxmlformats.org/officeDocument/2006/relationships/chart" Target="../charts/chart106.xml"/><Relationship Id="rId4" Type="http://schemas.openxmlformats.org/officeDocument/2006/relationships/chart" Target="../charts/chart100.xml"/><Relationship Id="rId9" Type="http://schemas.openxmlformats.org/officeDocument/2006/relationships/chart" Target="../charts/chart105.xml"/></Relationships>
</file>

<file path=xl/drawings/drawing1.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000-000002000000}"/>
            </a:ext>
          </a:extLst>
        </xdr:cNvPr>
        <xdr:cNvCxnSpPr>
          <a:cxnSpLocks noChangeShapeType="1"/>
        </xdr:cNvCxnSpPr>
      </xdr:nvCxnSpPr>
      <xdr:spPr bwMode="auto">
        <a:xfrm>
          <a:off x="4953000" y="762000"/>
          <a:ext cx="19716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000-000003000000}"/>
            </a:ext>
          </a:extLst>
        </xdr:cNvPr>
        <xdr:cNvCxnSpPr>
          <a:cxnSpLocks noChangeShapeType="1"/>
        </xdr:cNvCxnSpPr>
      </xdr:nvCxnSpPr>
      <xdr:spPr bwMode="auto">
        <a:xfrm>
          <a:off x="1581150" y="1162050"/>
          <a:ext cx="2019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55</xdr:row>
      <xdr:rowOff>276225</xdr:rowOff>
    </xdr:from>
    <xdr:to>
      <xdr:col>10</xdr:col>
      <xdr:colOff>285750</xdr:colOff>
      <xdr:row>74</xdr:row>
      <xdr:rowOff>161925</xdr:rowOff>
    </xdr:to>
    <xdr:graphicFrame macro="">
      <xdr:nvGraphicFramePr>
        <xdr:cNvPr id="9" name="Chart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0" name="Chart 11">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1" name="Chart 11">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2" name="Chart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3" name="Chart 11">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4" name="Chart 11">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5" name="Chart 11">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7" name="Chart 11">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8" name="Chart 11">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19" name="Chart 11">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73</xdr:row>
      <xdr:rowOff>114300</xdr:rowOff>
    </xdr:from>
    <xdr:to>
      <xdr:col>10</xdr:col>
      <xdr:colOff>285750</xdr:colOff>
      <xdr:row>86</xdr:row>
      <xdr:rowOff>171450</xdr:rowOff>
    </xdr:to>
    <xdr:graphicFrame macro="">
      <xdr:nvGraphicFramePr>
        <xdr:cNvPr id="20" name="Chart 19">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900-000002000000}"/>
            </a:ext>
          </a:extLst>
        </xdr:cNvPr>
        <xdr:cNvCxnSpPr>
          <a:cxnSpLocks noChangeShapeType="1"/>
        </xdr:cNvCxnSpPr>
      </xdr:nvCxnSpPr>
      <xdr:spPr bwMode="auto">
        <a:xfrm>
          <a:off x="4953000" y="762000"/>
          <a:ext cx="19716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900-000003000000}"/>
            </a:ext>
          </a:extLst>
        </xdr:cNvPr>
        <xdr:cNvCxnSpPr>
          <a:cxnSpLocks noChangeShapeType="1"/>
        </xdr:cNvCxnSpPr>
      </xdr:nvCxnSpPr>
      <xdr:spPr bwMode="auto">
        <a:xfrm>
          <a:off x="1581150" y="1162050"/>
          <a:ext cx="2019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57</xdr:row>
      <xdr:rowOff>276225</xdr:rowOff>
    </xdr:from>
    <xdr:to>
      <xdr:col>10</xdr:col>
      <xdr:colOff>285750</xdr:colOff>
      <xdr:row>76</xdr:row>
      <xdr:rowOff>161925</xdr:rowOff>
    </xdr:to>
    <xdr:graphicFrame macro="">
      <xdr:nvGraphicFramePr>
        <xdr:cNvPr id="4" name="Chart 4">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5" name="Chart 11">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6" name="Chart 11">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7" name="Chart 11">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8" name="Chart 11">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0" name="Chart 11">
          <a:extLst>
            <a:ext uri="{FF2B5EF4-FFF2-40B4-BE49-F238E27FC236}">
              <a16:creationId xmlns:a16="http://schemas.microsoft.com/office/drawing/2014/main" i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1" name="Chart 11">
          <a:extLst>
            <a:ext uri="{FF2B5EF4-FFF2-40B4-BE49-F238E27FC236}">
              <a16:creationId xmlns:a16="http://schemas.microsoft.com/office/drawing/2014/main" id="{00000000-0008-0000-09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2" name="Chart 11">
          <a:extLst>
            <a:ext uri="{FF2B5EF4-FFF2-40B4-BE49-F238E27FC236}">
              <a16:creationId xmlns:a16="http://schemas.microsoft.com/office/drawing/2014/main" id="{00000000-0008-0000-09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3" name="Chart 11">
          <a:extLst>
            <a:ext uri="{FF2B5EF4-FFF2-40B4-BE49-F238E27FC236}">
              <a16:creationId xmlns:a16="http://schemas.microsoft.com/office/drawing/2014/main" id="{00000000-0008-0000-09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5" name="Chart 11">
          <a:extLst>
            <a:ext uri="{FF2B5EF4-FFF2-40B4-BE49-F238E27FC236}">
              <a16:creationId xmlns:a16="http://schemas.microsoft.com/office/drawing/2014/main" id="{00000000-0008-0000-09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6" name="Chart 11">
          <a:extLst>
            <a:ext uri="{FF2B5EF4-FFF2-40B4-BE49-F238E27FC236}">
              <a16:creationId xmlns:a16="http://schemas.microsoft.com/office/drawing/2014/main" id="{00000000-0008-0000-09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7" name="Chart 16">
          <a:extLst>
            <a:ext uri="{FF2B5EF4-FFF2-40B4-BE49-F238E27FC236}">
              <a16:creationId xmlns:a16="http://schemas.microsoft.com/office/drawing/2014/main" id="{00000000-0008-0000-09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A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A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57</xdr:row>
      <xdr:rowOff>276225</xdr:rowOff>
    </xdr:from>
    <xdr:to>
      <xdr:col>10</xdr:col>
      <xdr:colOff>285750</xdr:colOff>
      <xdr:row>76</xdr:row>
      <xdr:rowOff>161925</xdr:rowOff>
    </xdr:to>
    <xdr:graphicFrame macro="">
      <xdr:nvGraphicFramePr>
        <xdr:cNvPr id="4" name="Chart 4">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5" name="Chart 1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6" name="Chart 11">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7" name="Chart 11">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8" name="Chart 11">
          <a:extLst>
            <a:ext uri="{FF2B5EF4-FFF2-40B4-BE49-F238E27FC236}">
              <a16:creationId xmlns:a16="http://schemas.microsoft.com/office/drawing/2014/main" id="{00000000-0008-0000-0A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9" name="Chart 11">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0" name="Chart 11">
          <a:extLst>
            <a:ext uri="{FF2B5EF4-FFF2-40B4-BE49-F238E27FC236}">
              <a16:creationId xmlns:a16="http://schemas.microsoft.com/office/drawing/2014/main" id="{00000000-0008-0000-0A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1" name="Chart 10">
          <a:extLst>
            <a:ext uri="{FF2B5EF4-FFF2-40B4-BE49-F238E27FC236}">
              <a16:creationId xmlns:a16="http://schemas.microsoft.com/office/drawing/2014/main" id="{00000000-0008-0000-0A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2" name="Chart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3" name="Chart 11">
          <a:extLst>
            <a:ext uri="{FF2B5EF4-FFF2-40B4-BE49-F238E27FC236}">
              <a16:creationId xmlns:a16="http://schemas.microsoft.com/office/drawing/2014/main" id="{00000000-0008-0000-0A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4" name="Chart 11">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5" name="Chart 14">
          <a:extLst>
            <a:ext uri="{FF2B5EF4-FFF2-40B4-BE49-F238E27FC236}">
              <a16:creationId xmlns:a16="http://schemas.microsoft.com/office/drawing/2014/main" id="{00000000-0008-0000-0A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1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1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52</xdr:row>
      <xdr:rowOff>276225</xdr:rowOff>
    </xdr:from>
    <xdr:to>
      <xdr:col>10</xdr:col>
      <xdr:colOff>285750</xdr:colOff>
      <xdr:row>71</xdr:row>
      <xdr:rowOff>161925</xdr:rowOff>
    </xdr:to>
    <xdr:graphicFrame macro="">
      <xdr:nvGraphicFramePr>
        <xdr:cNvPr id="4" name="Chart 4">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5" name="Chart 11">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6" name="Chart 11">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8" name="Chart 1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9" name="Chart 11">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0" name="Chart 11">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1" name="Chart 10">
          <a:extLst>
            <a:ext uri="{FF2B5EF4-FFF2-40B4-BE49-F238E27FC236}">
              <a16:creationId xmlns:a16="http://schemas.microsoft.com/office/drawing/2014/main" id="{00000000-0008-0000-0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2" name="Chart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3" name="Chart 11">
          <a:extLst>
            <a:ext uri="{FF2B5EF4-FFF2-40B4-BE49-F238E27FC236}">
              <a16:creationId xmlns:a16="http://schemas.microsoft.com/office/drawing/2014/main" id="{00000000-0008-0000-01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4" name="Chart 11">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70</xdr:row>
      <xdr:rowOff>114300</xdr:rowOff>
    </xdr:from>
    <xdr:to>
      <xdr:col>10</xdr:col>
      <xdr:colOff>285750</xdr:colOff>
      <xdr:row>83</xdr:row>
      <xdr:rowOff>171450</xdr:rowOff>
    </xdr:to>
    <xdr:graphicFrame macro="">
      <xdr:nvGraphicFramePr>
        <xdr:cNvPr id="15" name="Chart 14">
          <a:extLst>
            <a:ext uri="{FF2B5EF4-FFF2-40B4-BE49-F238E27FC236}">
              <a16:creationId xmlns:a16="http://schemas.microsoft.com/office/drawing/2014/main" id="{00000000-0008-0000-01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200-000002000000}"/>
            </a:ext>
          </a:extLst>
        </xdr:cNvPr>
        <xdr:cNvCxnSpPr>
          <a:cxnSpLocks noChangeShapeType="1"/>
        </xdr:cNvCxnSpPr>
      </xdr:nvCxnSpPr>
      <xdr:spPr bwMode="auto">
        <a:xfrm>
          <a:off x="4953000" y="762000"/>
          <a:ext cx="19716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200-000003000000}"/>
            </a:ext>
          </a:extLst>
        </xdr:cNvPr>
        <xdr:cNvCxnSpPr>
          <a:cxnSpLocks noChangeShapeType="1"/>
        </xdr:cNvCxnSpPr>
      </xdr:nvCxnSpPr>
      <xdr:spPr bwMode="auto">
        <a:xfrm>
          <a:off x="1581150" y="1162050"/>
          <a:ext cx="2019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53</xdr:row>
      <xdr:rowOff>276225</xdr:rowOff>
    </xdr:from>
    <xdr:to>
      <xdr:col>10</xdr:col>
      <xdr:colOff>285750</xdr:colOff>
      <xdr:row>72</xdr:row>
      <xdr:rowOff>161925</xdr:rowOff>
    </xdr:to>
    <xdr:graphicFrame macro="">
      <xdr:nvGraphicFramePr>
        <xdr:cNvPr id="4" name="Chart 4">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5" name="Chart 1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6" name="Chart 11">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7" name="Chart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8" name="Chart 11">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9" name="Chart 11">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0" name="Chart 11">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1" name="Chart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2" name="Chart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3" name="Chart 11">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4" name="Chart 11">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5" name="Chart 14">
          <a:extLst>
            <a:ext uri="{FF2B5EF4-FFF2-40B4-BE49-F238E27FC236}">
              <a16:creationId xmlns:a16="http://schemas.microsoft.com/office/drawing/2014/main" id="{00000000-0008-0000-02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3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3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56</xdr:row>
      <xdr:rowOff>276225</xdr:rowOff>
    </xdr:from>
    <xdr:to>
      <xdr:col>10</xdr:col>
      <xdr:colOff>285750</xdr:colOff>
      <xdr:row>75</xdr:row>
      <xdr:rowOff>161925</xdr:rowOff>
    </xdr:to>
    <xdr:graphicFrame macro="">
      <xdr:nvGraphicFramePr>
        <xdr:cNvPr id="4" name="Chart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5" name="Chart 11">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6" name="Chart 11">
          <a:extLst>
            <a:ext uri="{FF2B5EF4-FFF2-40B4-BE49-F238E27FC236}">
              <a16:creationId xmlns:a16="http://schemas.microsoft.com/office/drawing/2014/main" id="{00000000-0008-0000-03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7" name="Chart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8" name="Chart 11">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9" name="Chart 11">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0" name="Chart 11">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1" name="Chart 10">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2" name="Chart 11">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3" name="Chart 11">
          <a:extLst>
            <a:ext uri="{FF2B5EF4-FFF2-40B4-BE49-F238E27FC236}">
              <a16:creationId xmlns:a16="http://schemas.microsoft.com/office/drawing/2014/main" id="{00000000-0008-0000-03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4" name="Chart 11">
          <a:extLst>
            <a:ext uri="{FF2B5EF4-FFF2-40B4-BE49-F238E27FC236}">
              <a16:creationId xmlns:a16="http://schemas.microsoft.com/office/drawing/2014/main" id="{00000000-0008-0000-03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5" name="Chart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400-000002000000}"/>
            </a:ext>
          </a:extLst>
        </xdr:cNvPr>
        <xdr:cNvCxnSpPr>
          <a:cxnSpLocks noChangeShapeType="1"/>
        </xdr:cNvCxnSpPr>
      </xdr:nvCxnSpPr>
      <xdr:spPr bwMode="auto">
        <a:xfrm>
          <a:off x="4953000" y="762000"/>
          <a:ext cx="19716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400-000003000000}"/>
            </a:ext>
          </a:extLst>
        </xdr:cNvPr>
        <xdr:cNvCxnSpPr>
          <a:cxnSpLocks noChangeShapeType="1"/>
        </xdr:cNvCxnSpPr>
      </xdr:nvCxnSpPr>
      <xdr:spPr bwMode="auto">
        <a:xfrm>
          <a:off x="1581150" y="1162050"/>
          <a:ext cx="2019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58</xdr:row>
      <xdr:rowOff>276225</xdr:rowOff>
    </xdr:from>
    <xdr:to>
      <xdr:col>10</xdr:col>
      <xdr:colOff>285750</xdr:colOff>
      <xdr:row>77</xdr:row>
      <xdr:rowOff>161925</xdr:rowOff>
    </xdr:to>
    <xdr:graphicFrame macro="">
      <xdr:nvGraphicFramePr>
        <xdr:cNvPr id="4" name="Chart 4">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5" name="Chart 1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6" name="Chart 11">
          <a:extLst>
            <a:ext uri="{FF2B5EF4-FFF2-40B4-BE49-F238E27FC236}">
              <a16:creationId xmlns:a16="http://schemas.microsoft.com/office/drawing/2014/main" id="{00000000-0008-0000-04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8" name="Chart 11">
          <a:extLst>
            <a:ext uri="{FF2B5EF4-FFF2-40B4-BE49-F238E27FC236}">
              <a16:creationId xmlns:a16="http://schemas.microsoft.com/office/drawing/2014/main" id="{00000000-0008-0000-04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9" name="Chart 11">
          <a:extLst>
            <a:ext uri="{FF2B5EF4-FFF2-40B4-BE49-F238E27FC236}">
              <a16:creationId xmlns:a16="http://schemas.microsoft.com/office/drawing/2014/main" id="{00000000-0008-0000-04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0" name="Chart 11">
          <a:extLst>
            <a:ext uri="{FF2B5EF4-FFF2-40B4-BE49-F238E27FC236}">
              <a16:creationId xmlns:a16="http://schemas.microsoft.com/office/drawing/2014/main" id="{00000000-0008-0000-04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1" name="Chart 10">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2" name="Chart 11">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3" name="Chart 11">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4" name="Chart 11">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76</xdr:row>
      <xdr:rowOff>114300</xdr:rowOff>
    </xdr:from>
    <xdr:to>
      <xdr:col>10</xdr:col>
      <xdr:colOff>285750</xdr:colOff>
      <xdr:row>89</xdr:row>
      <xdr:rowOff>171450</xdr:rowOff>
    </xdr:to>
    <xdr:graphicFrame macro="">
      <xdr:nvGraphicFramePr>
        <xdr:cNvPr id="15" name="Chart 14">
          <a:extLst>
            <a:ext uri="{FF2B5EF4-FFF2-40B4-BE49-F238E27FC236}">
              <a16:creationId xmlns:a16="http://schemas.microsoft.com/office/drawing/2014/main" id="{00000000-0008-0000-04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5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5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56</xdr:row>
      <xdr:rowOff>276225</xdr:rowOff>
    </xdr:from>
    <xdr:to>
      <xdr:col>10</xdr:col>
      <xdr:colOff>285750</xdr:colOff>
      <xdr:row>75</xdr:row>
      <xdr:rowOff>161925</xdr:rowOff>
    </xdr:to>
    <xdr:graphicFrame macro="">
      <xdr:nvGraphicFramePr>
        <xdr:cNvPr id="4" name="Chart 4">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5" name="Chart 11">
          <a:extLst>
            <a:ext uri="{FF2B5EF4-FFF2-40B4-BE49-F238E27FC236}">
              <a16:creationId xmlns:a16="http://schemas.microsoft.com/office/drawing/2014/main" id="{00000000-0008-0000-0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6" name="Chart 11">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7" name="Chart 6">
          <a:extLst>
            <a:ext uri="{FF2B5EF4-FFF2-40B4-BE49-F238E27FC236}">
              <a16:creationId xmlns:a16="http://schemas.microsoft.com/office/drawing/2014/main" id="{00000000-0008-0000-05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8" name="Chart 11">
          <a:extLst>
            <a:ext uri="{FF2B5EF4-FFF2-40B4-BE49-F238E27FC236}">
              <a16:creationId xmlns:a16="http://schemas.microsoft.com/office/drawing/2014/main" id="{00000000-0008-0000-05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9" name="Chart 11">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0" name="Chart 11">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1" name="Chart 10">
          <a:extLst>
            <a:ext uri="{FF2B5EF4-FFF2-40B4-BE49-F238E27FC236}">
              <a16:creationId xmlns:a16="http://schemas.microsoft.com/office/drawing/2014/main" id="{00000000-0008-0000-05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2" name="Chart 11">
          <a:extLst>
            <a:ext uri="{FF2B5EF4-FFF2-40B4-BE49-F238E27FC236}">
              <a16:creationId xmlns:a16="http://schemas.microsoft.com/office/drawing/2014/main" id="{00000000-0008-0000-05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3" name="Chart 11">
          <a:extLst>
            <a:ext uri="{FF2B5EF4-FFF2-40B4-BE49-F238E27FC236}">
              <a16:creationId xmlns:a16="http://schemas.microsoft.com/office/drawing/2014/main" id="{00000000-0008-0000-05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4" name="Chart 11">
          <a:extLst>
            <a:ext uri="{FF2B5EF4-FFF2-40B4-BE49-F238E27FC236}">
              <a16:creationId xmlns:a16="http://schemas.microsoft.com/office/drawing/2014/main" id="{00000000-0008-0000-05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74</xdr:row>
      <xdr:rowOff>114300</xdr:rowOff>
    </xdr:from>
    <xdr:to>
      <xdr:col>10</xdr:col>
      <xdr:colOff>285750</xdr:colOff>
      <xdr:row>87</xdr:row>
      <xdr:rowOff>171450</xdr:rowOff>
    </xdr:to>
    <xdr:graphicFrame macro="">
      <xdr:nvGraphicFramePr>
        <xdr:cNvPr id="15" name="Chart 14">
          <a:extLst>
            <a:ext uri="{FF2B5EF4-FFF2-40B4-BE49-F238E27FC236}">
              <a16:creationId xmlns:a16="http://schemas.microsoft.com/office/drawing/2014/main" id="{00000000-0008-0000-05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6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6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53</xdr:row>
      <xdr:rowOff>276225</xdr:rowOff>
    </xdr:from>
    <xdr:to>
      <xdr:col>10</xdr:col>
      <xdr:colOff>285750</xdr:colOff>
      <xdr:row>72</xdr:row>
      <xdr:rowOff>161925</xdr:rowOff>
    </xdr:to>
    <xdr:graphicFrame macro="">
      <xdr:nvGraphicFramePr>
        <xdr:cNvPr id="4" name="Chart 4">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5" name="Chart 11">
          <a:extLst>
            <a:ext uri="{FF2B5EF4-FFF2-40B4-BE49-F238E27FC236}">
              <a16:creationId xmlns:a16="http://schemas.microsoft.com/office/drawing/2014/main" id="{00000000-0008-0000-0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6" name="Chart 11">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7" name="Chart 6">
          <a:extLst>
            <a:ext uri="{FF2B5EF4-FFF2-40B4-BE49-F238E27FC236}">
              <a16:creationId xmlns:a16="http://schemas.microsoft.com/office/drawing/2014/main" id="{00000000-0008-0000-06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8" name="Chart 11">
          <a:extLst>
            <a:ext uri="{FF2B5EF4-FFF2-40B4-BE49-F238E27FC236}">
              <a16:creationId xmlns:a16="http://schemas.microsoft.com/office/drawing/2014/main" id="{00000000-0008-0000-06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9" name="Chart 11">
          <a:extLst>
            <a:ext uri="{FF2B5EF4-FFF2-40B4-BE49-F238E27FC236}">
              <a16:creationId xmlns:a16="http://schemas.microsoft.com/office/drawing/2014/main" id="{00000000-0008-0000-06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0" name="Chart 11">
          <a:extLst>
            <a:ext uri="{FF2B5EF4-FFF2-40B4-BE49-F238E27FC236}">
              <a16:creationId xmlns:a16="http://schemas.microsoft.com/office/drawing/2014/main" id="{00000000-0008-0000-06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1" name="Chart 10">
          <a:extLst>
            <a:ext uri="{FF2B5EF4-FFF2-40B4-BE49-F238E27FC236}">
              <a16:creationId xmlns:a16="http://schemas.microsoft.com/office/drawing/2014/main" id="{00000000-0008-0000-06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2" name="Chart 11">
          <a:extLst>
            <a:ext uri="{FF2B5EF4-FFF2-40B4-BE49-F238E27FC236}">
              <a16:creationId xmlns:a16="http://schemas.microsoft.com/office/drawing/2014/main" id="{00000000-0008-0000-06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3" name="Chart 11">
          <a:extLst>
            <a:ext uri="{FF2B5EF4-FFF2-40B4-BE49-F238E27FC236}">
              <a16:creationId xmlns:a16="http://schemas.microsoft.com/office/drawing/2014/main" id="{00000000-0008-0000-06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4" name="Chart 11">
          <a:extLst>
            <a:ext uri="{FF2B5EF4-FFF2-40B4-BE49-F238E27FC236}">
              <a16:creationId xmlns:a16="http://schemas.microsoft.com/office/drawing/2014/main" id="{00000000-0008-0000-06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71</xdr:row>
      <xdr:rowOff>114300</xdr:rowOff>
    </xdr:from>
    <xdr:to>
      <xdr:col>10</xdr:col>
      <xdr:colOff>285750</xdr:colOff>
      <xdr:row>84</xdr:row>
      <xdr:rowOff>171450</xdr:rowOff>
    </xdr:to>
    <xdr:graphicFrame macro="">
      <xdr:nvGraphicFramePr>
        <xdr:cNvPr id="15" name="Chart 14">
          <a:extLst>
            <a:ext uri="{FF2B5EF4-FFF2-40B4-BE49-F238E27FC236}">
              <a16:creationId xmlns:a16="http://schemas.microsoft.com/office/drawing/2014/main" id="{00000000-0008-0000-06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700-000002000000}"/>
            </a:ext>
          </a:extLst>
        </xdr:cNvPr>
        <xdr:cNvCxnSpPr>
          <a:cxnSpLocks noChangeShapeType="1"/>
        </xdr:cNvCxnSpPr>
      </xdr:nvCxnSpPr>
      <xdr:spPr bwMode="auto">
        <a:xfrm>
          <a:off x="5338233" y="781050"/>
          <a:ext cx="21209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700-000003000000}"/>
            </a:ext>
          </a:extLst>
        </xdr:cNvPr>
        <xdr:cNvCxnSpPr>
          <a:cxnSpLocks noChangeShapeType="1"/>
        </xdr:cNvCxnSpPr>
      </xdr:nvCxnSpPr>
      <xdr:spPr bwMode="auto">
        <a:xfrm>
          <a:off x="1619250" y="1178983"/>
          <a:ext cx="2221442"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54</xdr:row>
      <xdr:rowOff>276225</xdr:rowOff>
    </xdr:from>
    <xdr:to>
      <xdr:col>10</xdr:col>
      <xdr:colOff>285750</xdr:colOff>
      <xdr:row>73</xdr:row>
      <xdr:rowOff>161925</xdr:rowOff>
    </xdr:to>
    <xdr:graphicFrame macro="">
      <xdr:nvGraphicFramePr>
        <xdr:cNvPr id="4" name="Chart 4">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5" name="Chart 11">
          <a:extLst>
            <a:ext uri="{FF2B5EF4-FFF2-40B4-BE49-F238E27FC236}">
              <a16:creationId xmlns:a16="http://schemas.microsoft.com/office/drawing/2014/main" id="{00000000-0008-0000-0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6" name="Chart 11">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7" name="Chart 6">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8" name="Chart 11">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9" name="Chart 11">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0" name="Chart 11">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1" name="Chart 10">
          <a:extLst>
            <a:ext uri="{FF2B5EF4-FFF2-40B4-BE49-F238E27FC236}">
              <a16:creationId xmlns:a16="http://schemas.microsoft.com/office/drawing/2014/main" id="{00000000-0008-0000-07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2" name="Chart 11">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3" name="Chart 11">
          <a:extLst>
            <a:ext uri="{FF2B5EF4-FFF2-40B4-BE49-F238E27FC236}">
              <a16:creationId xmlns:a16="http://schemas.microsoft.com/office/drawing/2014/main" id="{00000000-0008-0000-07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4" name="Chart 11">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72</xdr:row>
      <xdr:rowOff>114300</xdr:rowOff>
    </xdr:from>
    <xdr:to>
      <xdr:col>10</xdr:col>
      <xdr:colOff>285750</xdr:colOff>
      <xdr:row>85</xdr:row>
      <xdr:rowOff>171450</xdr:rowOff>
    </xdr:to>
    <xdr:graphicFrame macro="">
      <xdr:nvGraphicFramePr>
        <xdr:cNvPr id="15" name="Chart 14">
          <a:extLst>
            <a:ext uri="{FF2B5EF4-FFF2-40B4-BE49-F238E27FC236}">
              <a16:creationId xmlns:a16="http://schemas.microsoft.com/office/drawing/2014/main" id="{00000000-0008-0000-07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xdr:col>
      <xdr:colOff>114300</xdr:colOff>
      <xdr:row>3</xdr:row>
      <xdr:rowOff>19050</xdr:rowOff>
    </xdr:from>
    <xdr:to>
      <xdr:col>6</xdr:col>
      <xdr:colOff>190500</xdr:colOff>
      <xdr:row>3</xdr:row>
      <xdr:rowOff>19050</xdr:rowOff>
    </xdr:to>
    <xdr:cxnSp macro="">
      <xdr:nvCxnSpPr>
        <xdr:cNvPr id="2" name="AutoShape 26">
          <a:extLst>
            <a:ext uri="{FF2B5EF4-FFF2-40B4-BE49-F238E27FC236}">
              <a16:creationId xmlns:a16="http://schemas.microsoft.com/office/drawing/2014/main" id="{00000000-0008-0000-0800-000002000000}"/>
            </a:ext>
          </a:extLst>
        </xdr:cNvPr>
        <xdr:cNvCxnSpPr>
          <a:cxnSpLocks noChangeShapeType="1"/>
        </xdr:cNvCxnSpPr>
      </xdr:nvCxnSpPr>
      <xdr:spPr bwMode="auto">
        <a:xfrm>
          <a:off x="4953000" y="762000"/>
          <a:ext cx="19716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1123950</xdr:colOff>
      <xdr:row>5</xdr:row>
      <xdr:rowOff>57150</xdr:rowOff>
    </xdr:from>
    <xdr:to>
      <xdr:col>2</xdr:col>
      <xdr:colOff>581025</xdr:colOff>
      <xdr:row>5</xdr:row>
      <xdr:rowOff>57150</xdr:rowOff>
    </xdr:to>
    <xdr:cxnSp macro="">
      <xdr:nvCxnSpPr>
        <xdr:cNvPr id="3" name="AutoShape 144">
          <a:extLst>
            <a:ext uri="{FF2B5EF4-FFF2-40B4-BE49-F238E27FC236}">
              <a16:creationId xmlns:a16="http://schemas.microsoft.com/office/drawing/2014/main" id="{00000000-0008-0000-0800-000003000000}"/>
            </a:ext>
          </a:extLst>
        </xdr:cNvPr>
        <xdr:cNvCxnSpPr>
          <a:cxnSpLocks noChangeShapeType="1"/>
        </xdr:cNvCxnSpPr>
      </xdr:nvCxnSpPr>
      <xdr:spPr bwMode="auto">
        <a:xfrm>
          <a:off x="1581150" y="1162050"/>
          <a:ext cx="201930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0</xdr:colOff>
      <xdr:row>57</xdr:row>
      <xdr:rowOff>276225</xdr:rowOff>
    </xdr:from>
    <xdr:to>
      <xdr:col>10</xdr:col>
      <xdr:colOff>285750</xdr:colOff>
      <xdr:row>76</xdr:row>
      <xdr:rowOff>161925</xdr:rowOff>
    </xdr:to>
    <xdr:graphicFrame macro="">
      <xdr:nvGraphicFramePr>
        <xdr:cNvPr id="4" name="Chart 4">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5" name="Chart 11">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6" name="Chart 11">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7" name="Chart 6">
          <a:extLst>
            <a:ext uri="{FF2B5EF4-FFF2-40B4-BE49-F238E27FC236}">
              <a16:creationId xmlns:a16="http://schemas.microsoft.com/office/drawing/2014/main" id="{00000000-0008-0000-08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8" name="Chart 11">
          <a:extLst>
            <a:ext uri="{FF2B5EF4-FFF2-40B4-BE49-F238E27FC236}">
              <a16:creationId xmlns:a16="http://schemas.microsoft.com/office/drawing/2014/main" id="{00000000-0008-0000-08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9" name="Chart 11">
          <a:extLst>
            <a:ext uri="{FF2B5EF4-FFF2-40B4-BE49-F238E27FC236}">
              <a16:creationId xmlns:a16="http://schemas.microsoft.com/office/drawing/2014/main" id="{00000000-0008-0000-08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0" name="Chart 11">
          <a:extLst>
            <a:ext uri="{FF2B5EF4-FFF2-40B4-BE49-F238E27FC236}">
              <a16:creationId xmlns:a16="http://schemas.microsoft.com/office/drawing/2014/main" id="{00000000-0008-0000-08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1" name="Chart 10">
          <a:extLst>
            <a:ext uri="{FF2B5EF4-FFF2-40B4-BE49-F238E27FC236}">
              <a16:creationId xmlns:a16="http://schemas.microsoft.com/office/drawing/2014/main" id="{00000000-0008-0000-08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2" name="Chart 11">
          <a:extLst>
            <a:ext uri="{FF2B5EF4-FFF2-40B4-BE49-F238E27FC236}">
              <a16:creationId xmlns:a16="http://schemas.microsoft.com/office/drawing/2014/main" id="{00000000-0008-0000-08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3" name="Chart 11">
          <a:extLst>
            <a:ext uri="{FF2B5EF4-FFF2-40B4-BE49-F238E27FC236}">
              <a16:creationId xmlns:a16="http://schemas.microsoft.com/office/drawing/2014/main" id="{00000000-0008-0000-08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4" name="Chart 11">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75</xdr:row>
      <xdr:rowOff>114300</xdr:rowOff>
    </xdr:from>
    <xdr:to>
      <xdr:col>10</xdr:col>
      <xdr:colOff>285750</xdr:colOff>
      <xdr:row>88</xdr:row>
      <xdr:rowOff>171450</xdr:rowOff>
    </xdr:to>
    <xdr:graphicFrame macro="">
      <xdr:nvGraphicFramePr>
        <xdr:cNvPr id="15" name="Chart 14">
          <a:extLst>
            <a:ext uri="{FF2B5EF4-FFF2-40B4-BE49-F238E27FC236}">
              <a16:creationId xmlns:a16="http://schemas.microsoft.com/office/drawing/2014/main" id="{00000000-0008-0000-08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neDrive/Tai%20Lieu%20Chung%20Vu/2.%20XAY%20DUNG%20VAN%20BAN%20QPPL/3.%20Sua%20doi%20Nghi%20dinh%20105+154/Sua%20ND%20105+154%20nam%202025/3.%20Ho%20so%20Nghi%20dinh%20lay%20y%20kien%20VP%20Bo%20(sau%20hop%20To%20ST)/Chi%20ph&#237;%20tuan%20thu%20ND%20105+1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THC1"/>
      <sheetName val="TTHC2"/>
      <sheetName val="TTHC3"/>
    </sheetNames>
    <sheetDataSet>
      <sheetData sheetId="0">
        <row r="88">
          <cell r="L88">
            <v>0.43455617668854646</v>
          </cell>
        </row>
        <row r="89">
          <cell r="L89">
            <v>0.5654438233114536</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8"/>
  <sheetViews>
    <sheetView tabSelected="1" topLeftCell="A60" zoomScale="70" zoomScaleNormal="70" zoomScaleSheetLayoutView="90" workbookViewId="0">
      <selection activeCell="L72" sqref="L72"/>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2" style="15" customWidth="1"/>
    <col min="11" max="11" width="15.5703125" style="15" customWidth="1"/>
    <col min="12" max="12" width="14.140625" style="15" customWidth="1"/>
    <col min="13" max="256" width="9.140625"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140625"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140625"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140625"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140625"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140625"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140625"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140625"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140625"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140625"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140625"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140625"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140625"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140625"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140625"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140625"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140625"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140625"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140625"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140625"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140625"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140625"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140625"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140625"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140625"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140625"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140625"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140625"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140625"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140625"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140625"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140625"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140625"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140625"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140625"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140625"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140625"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140625"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140625"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140625"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140625"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140625"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140625"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140625"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140625"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140625"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140625"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140625"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140625"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140625"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140625"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140625"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140625"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140625"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140625"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140625"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140625"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140625"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140625"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140625"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140625"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140625"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140625"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140625"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78</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48</v>
      </c>
      <c r="C13" s="37" t="s">
        <v>41</v>
      </c>
      <c r="D13" s="7">
        <v>1</v>
      </c>
      <c r="E13" s="36">
        <v>53784</v>
      </c>
      <c r="F13" s="6"/>
      <c r="G13" s="6">
        <v>2000</v>
      </c>
      <c r="H13" s="6">
        <v>1</v>
      </c>
      <c r="I13" s="6">
        <v>100</v>
      </c>
      <c r="J13" s="29">
        <f>G13+F13+(D13*E13)</f>
        <v>55784</v>
      </c>
      <c r="K13" s="29">
        <f>J13*I13*H13</f>
        <v>5578400</v>
      </c>
      <c r="L13" s="46"/>
    </row>
    <row r="14" spans="1:12" s="33" customFormat="1" ht="47.25" x14ac:dyDescent="0.25">
      <c r="A14" s="45"/>
      <c r="B14" s="55" t="s">
        <v>49</v>
      </c>
      <c r="C14" s="37" t="s">
        <v>63</v>
      </c>
      <c r="D14" s="7">
        <v>2</v>
      </c>
      <c r="E14" s="36">
        <v>53784</v>
      </c>
      <c r="F14" s="6"/>
      <c r="G14" s="6">
        <v>50000</v>
      </c>
      <c r="H14" s="6">
        <v>1</v>
      </c>
      <c r="I14" s="6">
        <v>100</v>
      </c>
      <c r="J14" s="29">
        <f>G14+F14+(D14*E14)</f>
        <v>157568</v>
      </c>
      <c r="K14" s="29">
        <f>J14*I14*H14</f>
        <v>15756800</v>
      </c>
      <c r="L14" s="46"/>
    </row>
    <row r="15" spans="1:12" s="33" customFormat="1" ht="15.75" x14ac:dyDescent="0.25">
      <c r="A15" s="45"/>
      <c r="B15" s="55" t="s">
        <v>50</v>
      </c>
      <c r="C15" s="37" t="s">
        <v>64</v>
      </c>
      <c r="D15" s="7">
        <v>1</v>
      </c>
      <c r="E15" s="36">
        <v>53784</v>
      </c>
      <c r="F15" s="6"/>
      <c r="G15" s="6">
        <v>100000</v>
      </c>
      <c r="H15" s="6">
        <v>1</v>
      </c>
      <c r="I15" s="6">
        <v>100</v>
      </c>
      <c r="J15" s="29">
        <f>G15+F15+(D15*E15)</f>
        <v>153784</v>
      </c>
      <c r="K15" s="29">
        <f>J15*I15*H15</f>
        <v>15378400</v>
      </c>
      <c r="L15" s="46"/>
    </row>
    <row r="16" spans="1:12" s="33" customFormat="1" ht="47.25" x14ac:dyDescent="0.25">
      <c r="A16" s="45"/>
      <c r="B16" s="55" t="s">
        <v>51</v>
      </c>
      <c r="C16" s="37" t="s">
        <v>60</v>
      </c>
      <c r="D16" s="7">
        <v>6</v>
      </c>
      <c r="E16" s="36">
        <v>53784</v>
      </c>
      <c r="F16" s="6"/>
      <c r="G16" s="6">
        <v>5000</v>
      </c>
      <c r="H16" s="6">
        <v>1</v>
      </c>
      <c r="I16" s="6">
        <v>100</v>
      </c>
      <c r="J16" s="29">
        <f>G16+F16+(D16*E16)</f>
        <v>327704</v>
      </c>
      <c r="K16" s="29">
        <f>J16*I16*H16</f>
        <v>32770400</v>
      </c>
      <c r="L16" s="46"/>
    </row>
    <row r="17" spans="1:12" s="33" customFormat="1" ht="15.75" x14ac:dyDescent="0.25">
      <c r="A17" s="45">
        <v>2</v>
      </c>
      <c r="B17" s="3" t="s">
        <v>7</v>
      </c>
      <c r="C17" s="4" t="s">
        <v>8</v>
      </c>
      <c r="D17" s="7">
        <v>2</v>
      </c>
      <c r="E17" s="36">
        <v>53784</v>
      </c>
      <c r="F17" s="6"/>
      <c r="G17" s="6"/>
      <c r="H17" s="6">
        <v>1</v>
      </c>
      <c r="I17" s="6">
        <v>50</v>
      </c>
      <c r="J17" s="29">
        <f t="shared" ref="J17:J28" si="0">G17+F17+(D17*E17)</f>
        <v>107568</v>
      </c>
      <c r="K17" s="29">
        <f t="shared" ref="K17:K28" si="1">J17*I17*H17</f>
        <v>5378400</v>
      </c>
      <c r="L17" s="46"/>
    </row>
    <row r="18" spans="1:12" s="33" customFormat="1" ht="15.75" x14ac:dyDescent="0.25">
      <c r="A18" s="48"/>
      <c r="B18" s="4"/>
      <c r="C18" s="4" t="s">
        <v>36</v>
      </c>
      <c r="D18" s="7">
        <v>1</v>
      </c>
      <c r="E18" s="36">
        <v>53784</v>
      </c>
      <c r="F18" s="6"/>
      <c r="G18" s="6"/>
      <c r="H18" s="6">
        <v>1</v>
      </c>
      <c r="I18" s="6">
        <v>50</v>
      </c>
      <c r="J18" s="29">
        <f t="shared" si="0"/>
        <v>53784</v>
      </c>
      <c r="K18" s="29">
        <f t="shared" si="1"/>
        <v>2689200</v>
      </c>
      <c r="L18" s="46"/>
    </row>
    <row r="19" spans="1:12" s="33" customFormat="1" ht="15.75" x14ac:dyDescent="0.25">
      <c r="A19" s="48"/>
      <c r="B19" s="4"/>
      <c r="C19" s="4" t="s">
        <v>17</v>
      </c>
      <c r="D19" s="7">
        <v>1</v>
      </c>
      <c r="E19" s="36">
        <v>53784</v>
      </c>
      <c r="F19" s="6"/>
      <c r="G19" s="6"/>
      <c r="H19" s="6">
        <v>1</v>
      </c>
      <c r="I19" s="6"/>
      <c r="J19" s="29">
        <f t="shared" si="0"/>
        <v>53784</v>
      </c>
      <c r="K19" s="29">
        <f t="shared" si="1"/>
        <v>0</v>
      </c>
      <c r="L19" s="46"/>
    </row>
    <row r="20" spans="1:12" s="33" customFormat="1" ht="15.75" x14ac:dyDescent="0.25">
      <c r="A20" s="45">
        <v>3</v>
      </c>
      <c r="B20" s="3" t="s">
        <v>18</v>
      </c>
      <c r="C20" s="4"/>
      <c r="D20" s="7"/>
      <c r="E20" s="36"/>
      <c r="F20" s="6"/>
      <c r="G20" s="6"/>
      <c r="H20" s="6"/>
      <c r="I20" s="6"/>
      <c r="J20" s="29"/>
      <c r="K20" s="29"/>
      <c r="L20" s="46"/>
    </row>
    <row r="21" spans="1:12" s="33" customFormat="1" ht="15.75" x14ac:dyDescent="0.25">
      <c r="A21" s="49" t="s">
        <v>22</v>
      </c>
      <c r="B21" s="4" t="s">
        <v>3</v>
      </c>
      <c r="C21" s="4"/>
      <c r="D21" s="7"/>
      <c r="E21" s="36"/>
      <c r="F21" s="6"/>
      <c r="G21" s="6"/>
      <c r="H21" s="6"/>
      <c r="I21" s="6"/>
      <c r="J21" s="29"/>
      <c r="K21" s="29"/>
      <c r="L21" s="46"/>
    </row>
    <row r="22" spans="1:12" s="33" customFormat="1" ht="15.75" x14ac:dyDescent="0.25">
      <c r="A22" s="49" t="s">
        <v>21</v>
      </c>
      <c r="B22" s="4" t="s">
        <v>4</v>
      </c>
      <c r="C22" s="4"/>
      <c r="D22" s="7"/>
      <c r="E22" s="36"/>
      <c r="F22" s="6"/>
      <c r="G22" s="6"/>
      <c r="H22" s="6"/>
      <c r="I22" s="6"/>
      <c r="J22" s="29"/>
      <c r="K22" s="29"/>
      <c r="L22" s="46"/>
    </row>
    <row r="23" spans="1:12" s="33" customFormat="1" ht="15.75" x14ac:dyDescent="0.25">
      <c r="A23" s="49" t="s">
        <v>20</v>
      </c>
      <c r="B23" s="4" t="s">
        <v>19</v>
      </c>
      <c r="C23" s="4"/>
      <c r="D23" s="7"/>
      <c r="E23" s="36"/>
      <c r="F23" s="6"/>
      <c r="G23" s="6"/>
      <c r="H23" s="6"/>
      <c r="I23" s="6"/>
      <c r="J23" s="29"/>
      <c r="K23" s="29"/>
      <c r="L23" s="46"/>
    </row>
    <row r="24" spans="1:12" s="33" customFormat="1" ht="47.25" x14ac:dyDescent="0.25">
      <c r="A24" s="48">
        <v>4</v>
      </c>
      <c r="B24" s="4" t="s">
        <v>31</v>
      </c>
      <c r="C24" s="4"/>
      <c r="D24" s="7"/>
      <c r="E24" s="36"/>
      <c r="F24" s="6"/>
      <c r="G24" s="6"/>
      <c r="H24" s="6"/>
      <c r="I24" s="6"/>
      <c r="J24" s="29"/>
      <c r="K24" s="29"/>
      <c r="L24" s="46"/>
    </row>
    <row r="25" spans="1:12" s="33" customFormat="1" ht="15.75" x14ac:dyDescent="0.25">
      <c r="A25" s="48">
        <v>5</v>
      </c>
      <c r="B25" s="4" t="s">
        <v>30</v>
      </c>
      <c r="C25" s="4"/>
      <c r="D25" s="7"/>
      <c r="E25" s="36"/>
      <c r="F25" s="6"/>
      <c r="G25" s="6"/>
      <c r="H25" s="6"/>
      <c r="I25" s="6"/>
      <c r="J25" s="29"/>
      <c r="K25" s="29"/>
      <c r="L25" s="46"/>
    </row>
    <row r="26" spans="1:12" s="33" customFormat="1" ht="15.75" x14ac:dyDescent="0.25">
      <c r="A26" s="48">
        <v>6</v>
      </c>
      <c r="B26" s="3" t="s">
        <v>9</v>
      </c>
      <c r="C26" s="4" t="s">
        <v>8</v>
      </c>
      <c r="D26" s="7">
        <v>2</v>
      </c>
      <c r="E26" s="36">
        <v>53784</v>
      </c>
      <c r="F26" s="6"/>
      <c r="G26" s="6"/>
      <c r="H26" s="6">
        <v>1</v>
      </c>
      <c r="I26" s="6">
        <v>50</v>
      </c>
      <c r="J26" s="29">
        <f t="shared" si="0"/>
        <v>107568</v>
      </c>
      <c r="K26" s="29">
        <f t="shared" si="1"/>
        <v>5378400</v>
      </c>
      <c r="L26" s="46"/>
    </row>
    <row r="27" spans="1:12" s="33" customFormat="1" ht="15.75" x14ac:dyDescent="0.25">
      <c r="A27" s="40"/>
      <c r="B27" s="4"/>
      <c r="C27" s="4" t="s">
        <v>37</v>
      </c>
      <c r="D27" s="7">
        <v>1</v>
      </c>
      <c r="E27" s="36">
        <v>53784</v>
      </c>
      <c r="F27" s="6"/>
      <c r="G27" s="6"/>
      <c r="H27" s="6">
        <v>1</v>
      </c>
      <c r="I27" s="6">
        <v>50</v>
      </c>
      <c r="J27" s="29">
        <f t="shared" si="0"/>
        <v>53784</v>
      </c>
      <c r="K27" s="29">
        <f t="shared" si="1"/>
        <v>2689200</v>
      </c>
      <c r="L27" s="46"/>
    </row>
    <row r="28" spans="1:12" s="33" customFormat="1" ht="15.75" x14ac:dyDescent="0.25">
      <c r="A28" s="40"/>
      <c r="B28" s="4"/>
      <c r="C28" s="4" t="s">
        <v>17</v>
      </c>
      <c r="D28" s="7">
        <v>1</v>
      </c>
      <c r="E28" s="36">
        <v>53784</v>
      </c>
      <c r="F28" s="6"/>
      <c r="G28" s="6"/>
      <c r="H28" s="6">
        <v>1</v>
      </c>
      <c r="I28" s="6"/>
      <c r="J28" s="29">
        <f t="shared" si="0"/>
        <v>53784</v>
      </c>
      <c r="K28" s="29">
        <f t="shared" si="1"/>
        <v>0</v>
      </c>
      <c r="L28" s="46"/>
    </row>
    <row r="29" spans="1:12" s="33" customFormat="1" ht="15.75" x14ac:dyDescent="0.25">
      <c r="A29" s="50"/>
      <c r="B29" s="4"/>
      <c r="C29" s="4" t="s">
        <v>6</v>
      </c>
      <c r="D29" s="7"/>
      <c r="E29" s="36"/>
      <c r="F29" s="6"/>
      <c r="G29" s="6"/>
      <c r="H29" s="6"/>
      <c r="I29" s="6"/>
      <c r="J29" s="29"/>
      <c r="K29" s="29"/>
      <c r="L29" s="46"/>
    </row>
    <row r="30" spans="1:12" s="33" customFormat="1" ht="15.75" x14ac:dyDescent="0.25">
      <c r="A30" s="49"/>
      <c r="B30" s="64" t="s">
        <v>1</v>
      </c>
      <c r="C30" s="64"/>
      <c r="D30" s="51"/>
      <c r="E30" s="52"/>
      <c r="F30" s="52">
        <f>SUM(F12:F24)</f>
        <v>0</v>
      </c>
      <c r="G30" s="52">
        <f>SUM(G12:G24)</f>
        <v>157000</v>
      </c>
      <c r="H30" s="53"/>
      <c r="I30" s="52"/>
      <c r="J30" s="54">
        <f>SUM(J12:J29)</f>
        <v>1125112</v>
      </c>
      <c r="K30" s="54">
        <f>SUM(K12:K29)</f>
        <v>85619200</v>
      </c>
      <c r="L30" s="52"/>
    </row>
    <row r="31" spans="1:12" s="33" customFormat="1" ht="15.75" x14ac:dyDescent="0.25">
      <c r="A31" s="9"/>
      <c r="B31" s="10"/>
      <c r="C31" s="10"/>
      <c r="D31" s="11"/>
      <c r="E31" s="12"/>
      <c r="F31" s="12"/>
      <c r="G31" s="12"/>
      <c r="H31" s="13"/>
      <c r="I31" s="12"/>
      <c r="J31" s="12"/>
      <c r="K31" s="12"/>
      <c r="L31" s="12"/>
    </row>
    <row r="32" spans="1:12" s="33" customFormat="1" ht="15.75" x14ac:dyDescent="0.25">
      <c r="A32" s="10"/>
      <c r="B32" s="65"/>
      <c r="C32" s="65"/>
      <c r="D32" s="65"/>
      <c r="E32" s="65"/>
      <c r="F32" s="65"/>
      <c r="G32" s="65"/>
      <c r="H32" s="65"/>
      <c r="I32" s="65"/>
      <c r="J32" s="65"/>
      <c r="K32" s="65"/>
      <c r="L32" s="65"/>
    </row>
    <row r="33" spans="1:12" s="33" customFormat="1" ht="15.75" x14ac:dyDescent="0.25">
      <c r="A33" s="35"/>
      <c r="B33" s="65" t="s">
        <v>57</v>
      </c>
      <c r="C33" s="65"/>
      <c r="D33" s="65"/>
      <c r="E33" s="65"/>
      <c r="F33" s="65"/>
      <c r="G33" s="65"/>
      <c r="H33" s="65"/>
      <c r="I33" s="65"/>
      <c r="J33" s="65"/>
      <c r="K33" s="65"/>
      <c r="L33" s="65"/>
    </row>
    <row r="34" spans="1:12" s="33" customFormat="1" ht="15.75" x14ac:dyDescent="0.25"/>
    <row r="35" spans="1:12" s="33" customFormat="1" ht="110.25" x14ac:dyDescent="0.25">
      <c r="A35" s="40" t="s">
        <v>0</v>
      </c>
      <c r="B35" s="40" t="s">
        <v>13</v>
      </c>
      <c r="C35" s="40" t="s">
        <v>15</v>
      </c>
      <c r="D35" s="41" t="s">
        <v>24</v>
      </c>
      <c r="E35" s="42" t="s">
        <v>25</v>
      </c>
      <c r="F35" s="43" t="s">
        <v>26</v>
      </c>
      <c r="G35" s="41" t="s">
        <v>27</v>
      </c>
      <c r="H35" s="41" t="s">
        <v>16</v>
      </c>
      <c r="I35" s="41" t="s">
        <v>14</v>
      </c>
      <c r="J35" s="44" t="s">
        <v>28</v>
      </c>
      <c r="K35" s="44" t="s">
        <v>29</v>
      </c>
      <c r="L35" s="41" t="s">
        <v>5</v>
      </c>
    </row>
    <row r="36" spans="1:12" s="33" customFormat="1" ht="15.75" x14ac:dyDescent="0.25">
      <c r="A36" s="45">
        <v>1</v>
      </c>
      <c r="B36" s="3" t="s">
        <v>2</v>
      </c>
      <c r="C36" s="4"/>
      <c r="D36" s="5"/>
      <c r="E36" s="34"/>
      <c r="F36" s="6"/>
      <c r="G36" s="6"/>
      <c r="H36" s="6"/>
      <c r="I36" s="6"/>
      <c r="J36" s="29"/>
      <c r="K36" s="29"/>
      <c r="L36" s="46"/>
    </row>
    <row r="37" spans="1:12" s="33" customFormat="1" ht="31.5" x14ac:dyDescent="0.25">
      <c r="A37" s="45"/>
      <c r="B37" s="55" t="s">
        <v>48</v>
      </c>
      <c r="C37" s="37" t="s">
        <v>75</v>
      </c>
      <c r="D37" s="7">
        <v>1</v>
      </c>
      <c r="E37" s="36">
        <v>53784</v>
      </c>
      <c r="F37" s="6"/>
      <c r="G37" s="6">
        <v>2000</v>
      </c>
      <c r="H37" s="6">
        <v>1</v>
      </c>
      <c r="I37" s="6">
        <v>100</v>
      </c>
      <c r="J37" s="29">
        <f>G37+F37+(D37*E37)</f>
        <v>55784</v>
      </c>
      <c r="K37" s="29">
        <f>J37*I37*H37</f>
        <v>5578400</v>
      </c>
      <c r="L37" s="46"/>
    </row>
    <row r="38" spans="1:12" s="33" customFormat="1" ht="110.25" x14ac:dyDescent="0.25">
      <c r="A38" s="45"/>
      <c r="B38" s="55" t="s">
        <v>76</v>
      </c>
      <c r="C38" s="37" t="s">
        <v>63</v>
      </c>
      <c r="D38" s="7">
        <v>2</v>
      </c>
      <c r="E38" s="36">
        <v>53784</v>
      </c>
      <c r="F38" s="6"/>
      <c r="G38" s="6">
        <v>50000</v>
      </c>
      <c r="H38" s="6">
        <v>1</v>
      </c>
      <c r="I38" s="6">
        <v>100</v>
      </c>
      <c r="J38" s="29">
        <f>G38+F38+(D38*E38)</f>
        <v>157568</v>
      </c>
      <c r="K38" s="29">
        <f>J38*I38*H38</f>
        <v>15756800</v>
      </c>
      <c r="L38" s="46"/>
    </row>
    <row r="39" spans="1:12" s="33" customFormat="1" ht="94.5" x14ac:dyDescent="0.25">
      <c r="A39" s="45"/>
      <c r="B39" s="55" t="s">
        <v>77</v>
      </c>
      <c r="C39" s="37" t="s">
        <v>64</v>
      </c>
      <c r="D39" s="7">
        <v>1</v>
      </c>
      <c r="E39" s="36">
        <v>53784</v>
      </c>
      <c r="F39" s="6"/>
      <c r="G39" s="6">
        <v>100000</v>
      </c>
      <c r="H39" s="6">
        <v>1</v>
      </c>
      <c r="I39" s="6">
        <v>100</v>
      </c>
      <c r="J39" s="29">
        <f>G39+F39+(D39*E39)</f>
        <v>153784</v>
      </c>
      <c r="K39" s="29">
        <f>J39*I39*H39</f>
        <v>15378400</v>
      </c>
      <c r="L39" s="46"/>
    </row>
    <row r="40" spans="1:12" s="33" customFormat="1" ht="15.75" x14ac:dyDescent="0.25">
      <c r="A40" s="45">
        <v>2</v>
      </c>
      <c r="B40" s="3" t="s">
        <v>7</v>
      </c>
      <c r="C40" s="4" t="s">
        <v>8</v>
      </c>
      <c r="D40" s="7">
        <v>2</v>
      </c>
      <c r="E40" s="36">
        <v>53784</v>
      </c>
      <c r="F40" s="6"/>
      <c r="G40" s="6"/>
      <c r="H40" s="6">
        <v>1</v>
      </c>
      <c r="I40" s="6">
        <v>20</v>
      </c>
      <c r="J40" s="29">
        <f t="shared" ref="J40:J42" si="2">G40+F40+(D40*E40)</f>
        <v>107568</v>
      </c>
      <c r="K40" s="29">
        <f t="shared" ref="K40:K42" si="3">J40*I40*H40</f>
        <v>2151360</v>
      </c>
      <c r="L40" s="46"/>
    </row>
    <row r="41" spans="1:12" s="33" customFormat="1" ht="15.75" x14ac:dyDescent="0.25">
      <c r="A41" s="48"/>
      <c r="B41" s="4"/>
      <c r="C41" s="4" t="s">
        <v>36</v>
      </c>
      <c r="D41" s="7">
        <v>1</v>
      </c>
      <c r="E41" s="36">
        <v>53784</v>
      </c>
      <c r="F41" s="6"/>
      <c r="G41" s="6"/>
      <c r="H41" s="6">
        <v>1</v>
      </c>
      <c r="I41" s="6">
        <v>40</v>
      </c>
      <c r="J41" s="29">
        <f t="shared" si="2"/>
        <v>53784</v>
      </c>
      <c r="K41" s="29">
        <f t="shared" si="3"/>
        <v>2151360</v>
      </c>
      <c r="L41" s="46"/>
    </row>
    <row r="42" spans="1:12" s="33" customFormat="1" ht="15.75" x14ac:dyDescent="0.25">
      <c r="A42" s="48"/>
      <c r="B42" s="4"/>
      <c r="C42" s="4" t="s">
        <v>17</v>
      </c>
      <c r="D42" s="7">
        <v>1</v>
      </c>
      <c r="E42" s="36">
        <v>53784</v>
      </c>
      <c r="F42" s="6"/>
      <c r="G42" s="6"/>
      <c r="H42" s="6">
        <v>1</v>
      </c>
      <c r="I42" s="6">
        <v>40</v>
      </c>
      <c r="J42" s="29">
        <f t="shared" si="2"/>
        <v>53784</v>
      </c>
      <c r="K42" s="29">
        <f t="shared" si="3"/>
        <v>2151360</v>
      </c>
      <c r="L42" s="46"/>
    </row>
    <row r="43" spans="1:12" s="33" customFormat="1" ht="15.75" x14ac:dyDescent="0.25">
      <c r="A43" s="45">
        <v>3</v>
      </c>
      <c r="B43" s="3" t="s">
        <v>18</v>
      </c>
      <c r="C43" s="4"/>
      <c r="D43" s="7"/>
      <c r="E43" s="36"/>
      <c r="F43" s="6"/>
      <c r="G43" s="6"/>
      <c r="H43" s="6"/>
      <c r="I43" s="6"/>
      <c r="J43" s="29"/>
      <c r="K43" s="29"/>
      <c r="L43" s="46"/>
    </row>
    <row r="44" spans="1:12" s="33" customFormat="1" ht="15.75" x14ac:dyDescent="0.25">
      <c r="A44" s="49" t="s">
        <v>22</v>
      </c>
      <c r="B44" s="4" t="s">
        <v>3</v>
      </c>
      <c r="C44" s="4"/>
      <c r="D44" s="7"/>
      <c r="E44" s="36"/>
      <c r="F44" s="6"/>
      <c r="G44" s="6"/>
      <c r="H44" s="6"/>
      <c r="I44" s="6"/>
      <c r="J44" s="29"/>
      <c r="K44" s="29"/>
      <c r="L44" s="46"/>
    </row>
    <row r="45" spans="1:12" s="33" customFormat="1" ht="15.75" x14ac:dyDescent="0.25">
      <c r="A45" s="49" t="s">
        <v>21</v>
      </c>
      <c r="B45" s="4" t="s">
        <v>4</v>
      </c>
      <c r="C45" s="4"/>
      <c r="D45" s="7"/>
      <c r="E45" s="36"/>
      <c r="F45" s="6"/>
      <c r="G45" s="6"/>
      <c r="H45" s="6"/>
      <c r="I45" s="6"/>
      <c r="J45" s="29"/>
      <c r="K45" s="29"/>
      <c r="L45" s="46"/>
    </row>
    <row r="46" spans="1:12" s="33" customFormat="1" ht="15.75" x14ac:dyDescent="0.25">
      <c r="A46" s="49" t="s">
        <v>20</v>
      </c>
      <c r="B46" s="4" t="s">
        <v>19</v>
      </c>
      <c r="C46" s="4"/>
      <c r="D46" s="7"/>
      <c r="E46" s="36"/>
      <c r="F46" s="6"/>
      <c r="G46" s="6"/>
      <c r="H46" s="6"/>
      <c r="I46" s="6"/>
      <c r="J46" s="29"/>
      <c r="K46" s="29"/>
      <c r="L46" s="46"/>
    </row>
    <row r="47" spans="1:12" s="33" customFormat="1" ht="47.25" x14ac:dyDescent="0.25">
      <c r="A47" s="48">
        <v>4</v>
      </c>
      <c r="B47" s="4" t="s">
        <v>31</v>
      </c>
      <c r="C47" s="4"/>
      <c r="D47" s="7"/>
      <c r="E47" s="36"/>
      <c r="F47" s="6"/>
      <c r="G47" s="6"/>
      <c r="H47" s="6"/>
      <c r="I47" s="6"/>
      <c r="J47" s="29"/>
      <c r="K47" s="29"/>
      <c r="L47" s="46"/>
    </row>
    <row r="48" spans="1:12" s="33" customFormat="1" ht="15.75" x14ac:dyDescent="0.25">
      <c r="A48" s="48">
        <v>5</v>
      </c>
      <c r="B48" s="4" t="s">
        <v>30</v>
      </c>
      <c r="C48" s="4"/>
      <c r="D48" s="7"/>
      <c r="E48" s="36"/>
      <c r="F48" s="6"/>
      <c r="G48" s="6"/>
      <c r="H48" s="6"/>
      <c r="I48" s="6"/>
      <c r="J48" s="29"/>
      <c r="K48" s="29"/>
      <c r="L48" s="46"/>
    </row>
    <row r="49" spans="1:12" s="33" customFormat="1" ht="15.75" x14ac:dyDescent="0.25">
      <c r="A49" s="48">
        <v>6</v>
      </c>
      <c r="B49" s="3" t="s">
        <v>9</v>
      </c>
      <c r="C49" s="4" t="s">
        <v>8</v>
      </c>
      <c r="D49" s="7">
        <v>2</v>
      </c>
      <c r="E49" s="36">
        <v>53784</v>
      </c>
      <c r="F49" s="6"/>
      <c r="G49" s="6"/>
      <c r="H49" s="6">
        <v>1</v>
      </c>
      <c r="I49" s="6">
        <v>20</v>
      </c>
      <c r="J49" s="29">
        <f t="shared" ref="J49:J51" si="4">G49+F49+(D49*E49)</f>
        <v>107568</v>
      </c>
      <c r="K49" s="29">
        <f t="shared" ref="K49:K51" si="5">J49*I49*H49</f>
        <v>2151360</v>
      </c>
      <c r="L49" s="46"/>
    </row>
    <row r="50" spans="1:12" s="33" customFormat="1" ht="15.75" x14ac:dyDescent="0.25">
      <c r="A50" s="40"/>
      <c r="B50" s="4"/>
      <c r="C50" s="4" t="s">
        <v>37</v>
      </c>
      <c r="D50" s="7">
        <v>1</v>
      </c>
      <c r="E50" s="36">
        <v>53784</v>
      </c>
      <c r="F50" s="6"/>
      <c r="G50" s="6"/>
      <c r="H50" s="6">
        <v>1</v>
      </c>
      <c r="I50" s="6">
        <v>40</v>
      </c>
      <c r="J50" s="29">
        <f t="shared" si="4"/>
        <v>53784</v>
      </c>
      <c r="K50" s="29">
        <f t="shared" si="5"/>
        <v>2151360</v>
      </c>
      <c r="L50" s="46"/>
    </row>
    <row r="51" spans="1:12" s="33" customFormat="1" ht="15.75" x14ac:dyDescent="0.25">
      <c r="A51" s="40"/>
      <c r="B51" s="4"/>
      <c r="C51" s="4" t="s">
        <v>17</v>
      </c>
      <c r="D51" s="7">
        <v>1</v>
      </c>
      <c r="E51" s="36">
        <v>53784</v>
      </c>
      <c r="F51" s="6"/>
      <c r="G51" s="6"/>
      <c r="H51" s="6">
        <v>1</v>
      </c>
      <c r="I51" s="6">
        <v>40</v>
      </c>
      <c r="J51" s="29">
        <f t="shared" si="4"/>
        <v>53784</v>
      </c>
      <c r="K51" s="29">
        <f t="shared" si="5"/>
        <v>2151360</v>
      </c>
      <c r="L51" s="46"/>
    </row>
    <row r="52" spans="1:12" s="33" customFormat="1" ht="15.75" x14ac:dyDescent="0.25">
      <c r="A52" s="49"/>
      <c r="B52" s="64" t="s">
        <v>1</v>
      </c>
      <c r="C52" s="64"/>
      <c r="D52" s="51"/>
      <c r="E52" s="52"/>
      <c r="F52" s="52">
        <f>SUM(F36:F47)</f>
        <v>0</v>
      </c>
      <c r="G52" s="52">
        <f>SUM(G36:G47)</f>
        <v>152000</v>
      </c>
      <c r="H52" s="53"/>
      <c r="I52" s="52"/>
      <c r="J52" s="54">
        <f>SUM(J36:J51)</f>
        <v>797408</v>
      </c>
      <c r="K52" s="54">
        <f>SUM(K36:K51)</f>
        <v>49621760</v>
      </c>
      <c r="L52" s="52"/>
    </row>
    <row r="53" spans="1:12" s="2" customFormat="1" ht="1.5" customHeight="1" x14ac:dyDescent="0.25"/>
    <row r="54" spans="1:12" s="2" customFormat="1" ht="19.5" customHeight="1" x14ac:dyDescent="0.25">
      <c r="A54" s="9"/>
      <c r="B54" s="10"/>
      <c r="C54" s="10"/>
      <c r="D54" s="11"/>
      <c r="E54" s="12"/>
      <c r="F54" s="12"/>
      <c r="G54" s="12"/>
      <c r="H54" s="13"/>
      <c r="I54" s="12"/>
      <c r="J54" s="12"/>
      <c r="K54" s="12"/>
      <c r="L54" s="12"/>
    </row>
    <row r="55" spans="1:12" s="2" customFormat="1" ht="19.5" customHeight="1" x14ac:dyDescent="0.25">
      <c r="A55" s="9"/>
      <c r="B55" s="10"/>
      <c r="C55" s="10"/>
      <c r="D55" s="11"/>
      <c r="E55" s="12"/>
      <c r="F55" s="12"/>
      <c r="G55" s="12"/>
      <c r="H55" s="13"/>
      <c r="I55" s="12"/>
      <c r="J55" s="12"/>
      <c r="K55" s="12"/>
      <c r="L55" s="12"/>
    </row>
    <row r="56" spans="1:12" s="2" customFormat="1" ht="29.25" customHeight="1" x14ac:dyDescent="0.25">
      <c r="A56" s="20" t="s">
        <v>12</v>
      </c>
      <c r="B56" s="57" t="s">
        <v>23</v>
      </c>
      <c r="C56" s="57"/>
      <c r="D56" s="57"/>
      <c r="E56" s="57"/>
      <c r="F56" s="57"/>
      <c r="G56" s="57"/>
      <c r="H56" s="57"/>
      <c r="I56" s="57"/>
      <c r="J56" s="57"/>
      <c r="K56" s="57"/>
      <c r="L56" s="57"/>
    </row>
    <row r="57" spans="1:12" s="8" customFormat="1" ht="15.75" x14ac:dyDescent="0.25">
      <c r="A57" s="25"/>
      <c r="B57" s="25"/>
      <c r="C57" s="25"/>
      <c r="D57" s="25"/>
      <c r="E57" s="25"/>
      <c r="F57" s="25"/>
      <c r="G57" s="25"/>
      <c r="H57" s="25"/>
      <c r="I57" s="25"/>
      <c r="J57" s="25"/>
      <c r="K57" s="25"/>
      <c r="L57" s="25"/>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6"/>
      <c r="L74" s="26"/>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30"/>
      <c r="L83" s="30"/>
    </row>
    <row r="84" spans="1:12" s="8" customFormat="1" ht="15.75" x14ac:dyDescent="0.25">
      <c r="A84" s="25"/>
      <c r="B84" s="25"/>
      <c r="C84" s="25"/>
      <c r="D84" s="25"/>
      <c r="E84" s="25"/>
      <c r="F84" s="25"/>
      <c r="G84" s="25"/>
      <c r="H84" s="25"/>
      <c r="I84" s="25"/>
      <c r="J84" s="25"/>
      <c r="K84" s="31">
        <f>$K$30</f>
        <v>85619200</v>
      </c>
      <c r="L84" s="30"/>
    </row>
    <row r="85" spans="1:12" s="8" customFormat="1" ht="15.75" x14ac:dyDescent="0.25">
      <c r="A85" s="25"/>
      <c r="B85" s="25"/>
      <c r="C85" s="25"/>
      <c r="D85" s="25"/>
      <c r="E85" s="25"/>
      <c r="F85" s="25"/>
      <c r="G85" s="25"/>
      <c r="H85" s="25"/>
      <c r="I85" s="25"/>
      <c r="J85" s="25"/>
      <c r="K85" s="31">
        <f>$K$52</f>
        <v>49621760</v>
      </c>
      <c r="L85" s="32"/>
    </row>
    <row r="86" spans="1:12" s="8" customFormat="1" ht="15.75" x14ac:dyDescent="0.25">
      <c r="A86" s="25"/>
      <c r="B86" s="25"/>
      <c r="C86" s="25"/>
      <c r="D86" s="25"/>
      <c r="E86" s="25"/>
      <c r="F86" s="25"/>
      <c r="G86" s="25"/>
      <c r="H86" s="25"/>
      <c r="I86" s="25"/>
      <c r="J86" s="25"/>
      <c r="K86" s="31">
        <f>K84-K85</f>
        <v>35997440</v>
      </c>
      <c r="L86" s="32">
        <f>K86/K84*100%</f>
        <v>0.4204365375990432</v>
      </c>
    </row>
    <row r="87" spans="1:12" s="8" customFormat="1" ht="15.75" x14ac:dyDescent="0.25">
      <c r="A87" s="25"/>
      <c r="B87" s="25"/>
      <c r="C87" s="25"/>
      <c r="D87" s="25"/>
      <c r="E87" s="25"/>
      <c r="F87" s="25"/>
      <c r="G87" s="25"/>
      <c r="H87" s="25"/>
      <c r="I87" s="25"/>
      <c r="J87" s="25"/>
      <c r="K87" s="30"/>
      <c r="L87" s="32">
        <f>K85/K84*100%</f>
        <v>0.5795634624009568</v>
      </c>
    </row>
    <row r="88" spans="1:12" s="2" customFormat="1" ht="20.100000000000001" customHeight="1" x14ac:dyDescent="0.25">
      <c r="A88" s="24"/>
      <c r="B88" s="27"/>
      <c r="C88" s="28"/>
      <c r="D88" s="28"/>
      <c r="E88" s="28"/>
      <c r="F88" s="28"/>
      <c r="G88" s="23"/>
      <c r="H88" s="23"/>
      <c r="I88" s="23"/>
      <c r="J88" s="23"/>
      <c r="K88" s="23"/>
      <c r="L88" s="23"/>
    </row>
  </sheetData>
  <sheetProtection selectLockedCells="1" selectUnlockedCells="1"/>
  <mergeCells count="13">
    <mergeCell ref="B56:L56"/>
    <mergeCell ref="B1:K1"/>
    <mergeCell ref="B2:K2"/>
    <mergeCell ref="B3:K3"/>
    <mergeCell ref="B5:C6"/>
    <mergeCell ref="I5:K6"/>
    <mergeCell ref="B7:K7"/>
    <mergeCell ref="B8:K8"/>
    <mergeCell ref="B9:K9"/>
    <mergeCell ref="B30:C30"/>
    <mergeCell ref="B32:L32"/>
    <mergeCell ref="B52:C52"/>
    <mergeCell ref="B33:L33"/>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90"/>
  <sheetViews>
    <sheetView topLeftCell="A52" zoomScale="70" zoomScaleNormal="70" zoomScaleSheetLayoutView="90" workbookViewId="0">
      <selection activeCell="Q77" sqref="Q77"/>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140625"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140625"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140625"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140625"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140625"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140625"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140625"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140625"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140625"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140625"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140625"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140625"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140625"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140625"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140625"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140625"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140625"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140625"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140625"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140625"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140625"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140625"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140625"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140625"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140625"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140625"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140625"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140625"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140625"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140625"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140625"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140625"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140625"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140625"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140625"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140625"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140625"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140625"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140625"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140625"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140625"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140625"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140625"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140625"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140625"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140625"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140625"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140625"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140625"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140625"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140625"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140625"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140625"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140625"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140625"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140625"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140625"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140625"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140625"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140625"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140625"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140625"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140625"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140625"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56.65" customHeight="1" x14ac:dyDescent="0.25">
      <c r="A8" s="20"/>
      <c r="B8" s="63" t="s">
        <v>71</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40</v>
      </c>
      <c r="C13" s="37" t="s">
        <v>41</v>
      </c>
      <c r="D13" s="7">
        <v>1</v>
      </c>
      <c r="E13" s="36">
        <v>53784</v>
      </c>
      <c r="F13" s="6"/>
      <c r="G13" s="6">
        <v>2000</v>
      </c>
      <c r="H13" s="6">
        <v>1</v>
      </c>
      <c r="I13" s="6">
        <v>50</v>
      </c>
      <c r="J13" s="29">
        <f t="shared" ref="J13:J20" si="0">G13+F13+(D13*E13)</f>
        <v>55784</v>
      </c>
      <c r="K13" s="29">
        <f t="shared" ref="K13:K20" si="1">J13*I13*H13</f>
        <v>2789200</v>
      </c>
      <c r="L13" s="46"/>
    </row>
    <row r="14" spans="1:12" s="33" customFormat="1" ht="31.5" x14ac:dyDescent="0.25">
      <c r="A14" s="45"/>
      <c r="B14" s="55" t="s">
        <v>42</v>
      </c>
      <c r="C14" s="37" t="s">
        <v>41</v>
      </c>
      <c r="D14" s="7">
        <v>2</v>
      </c>
      <c r="E14" s="36">
        <v>53784</v>
      </c>
      <c r="F14" s="6"/>
      <c r="G14" s="6">
        <v>5000</v>
      </c>
      <c r="H14" s="6">
        <v>1</v>
      </c>
      <c r="I14" s="6">
        <v>50</v>
      </c>
      <c r="J14" s="29">
        <f t="shared" si="0"/>
        <v>112568</v>
      </c>
      <c r="K14" s="29">
        <f t="shared" si="1"/>
        <v>5628400</v>
      </c>
      <c r="L14" s="46"/>
    </row>
    <row r="15" spans="1:12" s="33" customFormat="1" ht="31.5" x14ac:dyDescent="0.25">
      <c r="A15" s="45"/>
      <c r="B15" s="55" t="s">
        <v>43</v>
      </c>
      <c r="C15" s="37" t="s">
        <v>41</v>
      </c>
      <c r="D15" s="7">
        <v>1</v>
      </c>
      <c r="E15" s="36">
        <v>53784</v>
      </c>
      <c r="F15" s="6"/>
      <c r="G15" s="6">
        <v>5000</v>
      </c>
      <c r="H15" s="6">
        <v>1</v>
      </c>
      <c r="I15" s="6">
        <v>50</v>
      </c>
      <c r="J15" s="29">
        <f t="shared" si="0"/>
        <v>58784</v>
      </c>
      <c r="K15" s="29">
        <f t="shared" si="1"/>
        <v>2939200</v>
      </c>
      <c r="L15" s="46"/>
    </row>
    <row r="16" spans="1:12" s="33" customFormat="1" ht="78.75" x14ac:dyDescent="0.25">
      <c r="A16" s="45"/>
      <c r="B16" s="55" t="s">
        <v>44</v>
      </c>
      <c r="C16" s="37" t="s">
        <v>60</v>
      </c>
      <c r="D16" s="7">
        <v>6</v>
      </c>
      <c r="E16" s="36">
        <v>53784</v>
      </c>
      <c r="F16" s="6"/>
      <c r="G16" s="6">
        <v>5000</v>
      </c>
      <c r="H16" s="6">
        <v>1</v>
      </c>
      <c r="I16" s="6">
        <v>50</v>
      </c>
      <c r="J16" s="29">
        <f t="shared" si="0"/>
        <v>327704</v>
      </c>
      <c r="K16" s="29">
        <f t="shared" si="1"/>
        <v>16385200</v>
      </c>
      <c r="L16" s="46"/>
    </row>
    <row r="17" spans="1:12" s="33" customFormat="1" ht="63" x14ac:dyDescent="0.25">
      <c r="A17" s="45"/>
      <c r="B17" s="55" t="s">
        <v>45</v>
      </c>
      <c r="C17" s="37" t="s">
        <v>68</v>
      </c>
      <c r="D17" s="7">
        <v>10</v>
      </c>
      <c r="E17" s="36">
        <v>53784</v>
      </c>
      <c r="F17" s="6"/>
      <c r="G17" s="6">
        <v>157000</v>
      </c>
      <c r="H17" s="6">
        <v>1</v>
      </c>
      <c r="I17" s="6">
        <v>50</v>
      </c>
      <c r="J17" s="29">
        <f t="shared" si="0"/>
        <v>694840</v>
      </c>
      <c r="K17" s="29">
        <f t="shared" si="1"/>
        <v>34742000</v>
      </c>
      <c r="L17" s="46"/>
    </row>
    <row r="18" spans="1:12" s="33" customFormat="1" ht="63" x14ac:dyDescent="0.25">
      <c r="A18" s="45"/>
      <c r="B18" s="39" t="s">
        <v>46</v>
      </c>
      <c r="C18" s="37" t="s">
        <v>68</v>
      </c>
      <c r="D18" s="7">
        <v>11</v>
      </c>
      <c r="E18" s="36">
        <v>53784</v>
      </c>
      <c r="F18" s="6"/>
      <c r="G18" s="6">
        <v>142000</v>
      </c>
      <c r="H18" s="6">
        <v>1</v>
      </c>
      <c r="I18" s="6">
        <v>50</v>
      </c>
      <c r="J18" s="29">
        <f t="shared" si="0"/>
        <v>733624</v>
      </c>
      <c r="K18" s="29">
        <f t="shared" si="1"/>
        <v>36681200</v>
      </c>
      <c r="L18" s="46"/>
    </row>
    <row r="19" spans="1:12" s="33" customFormat="1" ht="31.5" x14ac:dyDescent="0.25">
      <c r="A19" s="45"/>
      <c r="B19" s="39" t="s">
        <v>58</v>
      </c>
      <c r="C19" s="37" t="s">
        <v>60</v>
      </c>
      <c r="D19" s="7">
        <v>1</v>
      </c>
      <c r="E19" s="36">
        <v>53784</v>
      </c>
      <c r="F19" s="6"/>
      <c r="G19" s="6">
        <v>2000</v>
      </c>
      <c r="H19" s="6">
        <v>1</v>
      </c>
      <c r="I19" s="6">
        <v>50</v>
      </c>
      <c r="J19" s="29">
        <f t="shared" si="0"/>
        <v>55784</v>
      </c>
      <c r="K19" s="29">
        <f t="shared" si="1"/>
        <v>2789200</v>
      </c>
      <c r="L19" s="46"/>
    </row>
    <row r="20" spans="1:12" s="33" customFormat="1" ht="47.25" x14ac:dyDescent="0.25">
      <c r="A20" s="45"/>
      <c r="B20" s="55" t="s">
        <v>47</v>
      </c>
      <c r="C20" s="37" t="s">
        <v>60</v>
      </c>
      <c r="D20" s="7">
        <v>1</v>
      </c>
      <c r="E20" s="36">
        <v>53784</v>
      </c>
      <c r="F20" s="6"/>
      <c r="G20" s="6">
        <v>2000</v>
      </c>
      <c r="H20" s="6">
        <v>1</v>
      </c>
      <c r="I20" s="6">
        <v>50</v>
      </c>
      <c r="J20" s="29">
        <f t="shared" si="0"/>
        <v>55784</v>
      </c>
      <c r="K20" s="29">
        <f t="shared" si="1"/>
        <v>2789200</v>
      </c>
      <c r="L20" s="46"/>
    </row>
    <row r="21" spans="1:12" s="33" customFormat="1" ht="15.75" x14ac:dyDescent="0.25">
      <c r="A21" s="45">
        <v>2</v>
      </c>
      <c r="B21" s="3" t="s">
        <v>7</v>
      </c>
      <c r="C21" s="4" t="s">
        <v>8</v>
      </c>
      <c r="D21" s="7">
        <v>2</v>
      </c>
      <c r="E21" s="36">
        <v>53784</v>
      </c>
      <c r="F21" s="6"/>
      <c r="G21" s="6"/>
      <c r="H21" s="6">
        <v>1</v>
      </c>
      <c r="I21" s="6">
        <v>25</v>
      </c>
      <c r="J21" s="29">
        <f t="shared" ref="J21:J32" si="2">G21+F21+(D21*E21)</f>
        <v>107568</v>
      </c>
      <c r="K21" s="29">
        <f t="shared" ref="K21:K32" si="3">J21*I21*H21</f>
        <v>2689200</v>
      </c>
      <c r="L21" s="46"/>
    </row>
    <row r="22" spans="1:12" s="33" customFormat="1" ht="15.75" x14ac:dyDescent="0.25">
      <c r="A22" s="48"/>
      <c r="B22" s="4"/>
      <c r="C22" s="4" t="s">
        <v>36</v>
      </c>
      <c r="D22" s="7">
        <v>1</v>
      </c>
      <c r="E22" s="36">
        <v>53784</v>
      </c>
      <c r="F22" s="6"/>
      <c r="G22" s="6"/>
      <c r="H22" s="6">
        <v>1</v>
      </c>
      <c r="I22" s="6">
        <v>25</v>
      </c>
      <c r="J22" s="29">
        <f t="shared" si="2"/>
        <v>53784</v>
      </c>
      <c r="K22" s="29">
        <f t="shared" si="3"/>
        <v>1344600</v>
      </c>
      <c r="L22" s="46"/>
    </row>
    <row r="23" spans="1:12" s="33" customFormat="1" ht="15.75" x14ac:dyDescent="0.25">
      <c r="A23" s="48"/>
      <c r="B23" s="4"/>
      <c r="C23" s="4" t="s">
        <v>17</v>
      </c>
      <c r="D23" s="7">
        <v>1</v>
      </c>
      <c r="E23" s="36">
        <v>53784</v>
      </c>
      <c r="F23" s="6"/>
      <c r="G23" s="6"/>
      <c r="H23" s="6">
        <v>1</v>
      </c>
      <c r="I23" s="6"/>
      <c r="J23" s="29">
        <f t="shared" si="2"/>
        <v>53784</v>
      </c>
      <c r="K23" s="29">
        <f t="shared" si="3"/>
        <v>0</v>
      </c>
      <c r="L23" s="46"/>
    </row>
    <row r="24" spans="1:12" s="33" customFormat="1" ht="15.75" x14ac:dyDescent="0.25">
      <c r="A24" s="45">
        <v>3</v>
      </c>
      <c r="B24" s="3" t="s">
        <v>18</v>
      </c>
      <c r="C24" s="4"/>
      <c r="D24" s="7"/>
      <c r="E24" s="36"/>
      <c r="F24" s="6"/>
      <c r="G24" s="6"/>
      <c r="H24" s="6"/>
      <c r="I24" s="6"/>
      <c r="J24" s="29"/>
      <c r="K24" s="29"/>
      <c r="L24" s="46"/>
    </row>
    <row r="25" spans="1:12" s="33" customFormat="1" ht="15.75" x14ac:dyDescent="0.25">
      <c r="A25" s="49" t="s">
        <v>22</v>
      </c>
      <c r="B25" s="4" t="s">
        <v>3</v>
      </c>
      <c r="C25" s="4"/>
      <c r="D25" s="7"/>
      <c r="E25" s="36"/>
      <c r="F25" s="6"/>
      <c r="G25" s="6"/>
      <c r="H25" s="6"/>
      <c r="I25" s="6"/>
      <c r="J25" s="29"/>
      <c r="K25" s="29"/>
      <c r="L25" s="46"/>
    </row>
    <row r="26" spans="1:12" s="33" customFormat="1" ht="15.75" x14ac:dyDescent="0.25">
      <c r="A26" s="49" t="s">
        <v>21</v>
      </c>
      <c r="B26" s="4" t="s">
        <v>4</v>
      </c>
      <c r="C26" s="4"/>
      <c r="D26" s="7"/>
      <c r="E26" s="36"/>
      <c r="F26" s="6"/>
      <c r="G26" s="6"/>
      <c r="H26" s="6"/>
      <c r="I26" s="6"/>
      <c r="J26" s="29"/>
      <c r="K26" s="29"/>
      <c r="L26" s="46"/>
    </row>
    <row r="27" spans="1:12" s="33" customFormat="1" ht="15.75" x14ac:dyDescent="0.25">
      <c r="A27" s="49" t="s">
        <v>20</v>
      </c>
      <c r="B27" s="4" t="s">
        <v>19</v>
      </c>
      <c r="C27" s="4"/>
      <c r="D27" s="7"/>
      <c r="E27" s="36"/>
      <c r="F27" s="6"/>
      <c r="G27" s="6"/>
      <c r="H27" s="6"/>
      <c r="I27" s="6"/>
      <c r="J27" s="29"/>
      <c r="K27" s="29"/>
      <c r="L27" s="46"/>
    </row>
    <row r="28" spans="1:12" s="33" customFormat="1" ht="47.25" x14ac:dyDescent="0.25">
      <c r="A28" s="48">
        <v>4</v>
      </c>
      <c r="B28" s="4" t="s">
        <v>31</v>
      </c>
      <c r="C28" s="4"/>
      <c r="D28" s="7"/>
      <c r="E28" s="36"/>
      <c r="F28" s="6"/>
      <c r="G28" s="6"/>
      <c r="H28" s="6"/>
      <c r="I28" s="6"/>
      <c r="J28" s="29"/>
      <c r="K28" s="29"/>
      <c r="L28" s="46"/>
    </row>
    <row r="29" spans="1:12" s="33" customFormat="1" ht="15.75" x14ac:dyDescent="0.25">
      <c r="A29" s="48">
        <v>5</v>
      </c>
      <c r="B29" s="4" t="s">
        <v>30</v>
      </c>
      <c r="C29" s="4"/>
      <c r="D29" s="7"/>
      <c r="E29" s="36"/>
      <c r="F29" s="6"/>
      <c r="G29" s="6"/>
      <c r="H29" s="6"/>
      <c r="I29" s="6"/>
      <c r="J29" s="29"/>
      <c r="K29" s="29"/>
      <c r="L29" s="46"/>
    </row>
    <row r="30" spans="1:12" s="33" customFormat="1" ht="15.75" x14ac:dyDescent="0.25">
      <c r="A30" s="48">
        <v>6</v>
      </c>
      <c r="B30" s="3" t="s">
        <v>9</v>
      </c>
      <c r="C30" s="4" t="s">
        <v>8</v>
      </c>
      <c r="D30" s="7">
        <v>2</v>
      </c>
      <c r="E30" s="36">
        <v>53784</v>
      </c>
      <c r="F30" s="6"/>
      <c r="G30" s="6"/>
      <c r="H30" s="6">
        <v>1</v>
      </c>
      <c r="I30" s="6">
        <v>25</v>
      </c>
      <c r="J30" s="29">
        <f t="shared" si="2"/>
        <v>107568</v>
      </c>
      <c r="K30" s="29">
        <f t="shared" si="3"/>
        <v>2689200</v>
      </c>
      <c r="L30" s="46"/>
    </row>
    <row r="31" spans="1:12" s="33" customFormat="1" ht="15.75" x14ac:dyDescent="0.25">
      <c r="A31" s="40"/>
      <c r="B31" s="4"/>
      <c r="C31" s="4" t="s">
        <v>37</v>
      </c>
      <c r="D31" s="7">
        <v>1</v>
      </c>
      <c r="E31" s="36">
        <v>53784</v>
      </c>
      <c r="F31" s="6"/>
      <c r="G31" s="6"/>
      <c r="H31" s="6">
        <v>1</v>
      </c>
      <c r="I31" s="6">
        <v>25</v>
      </c>
      <c r="J31" s="29">
        <f t="shared" si="2"/>
        <v>53784</v>
      </c>
      <c r="K31" s="29">
        <f t="shared" si="3"/>
        <v>1344600</v>
      </c>
      <c r="L31" s="46"/>
    </row>
    <row r="32" spans="1:12" s="33" customFormat="1" ht="15.75" x14ac:dyDescent="0.25">
      <c r="A32" s="40"/>
      <c r="B32" s="4"/>
      <c r="C32" s="4" t="s">
        <v>17</v>
      </c>
      <c r="D32" s="7">
        <v>1</v>
      </c>
      <c r="E32" s="36">
        <v>53784</v>
      </c>
      <c r="F32" s="6"/>
      <c r="G32" s="6"/>
      <c r="H32" s="6">
        <v>1</v>
      </c>
      <c r="I32" s="6"/>
      <c r="J32" s="29">
        <f t="shared" si="2"/>
        <v>53784</v>
      </c>
      <c r="K32" s="29">
        <f t="shared" si="3"/>
        <v>0</v>
      </c>
      <c r="L32" s="46"/>
    </row>
    <row r="33" spans="1:12" s="33" customFormat="1" ht="15.75" x14ac:dyDescent="0.25">
      <c r="A33" s="50"/>
      <c r="B33" s="4"/>
      <c r="C33" s="4" t="s">
        <v>6</v>
      </c>
      <c r="D33" s="7"/>
      <c r="E33" s="36"/>
      <c r="F33" s="6"/>
      <c r="G33" s="6"/>
      <c r="H33" s="6"/>
      <c r="I33" s="6"/>
      <c r="J33" s="29"/>
      <c r="K33" s="29"/>
      <c r="L33" s="46"/>
    </row>
    <row r="34" spans="1:12" s="33" customFormat="1" ht="15.75" x14ac:dyDescent="0.25">
      <c r="A34" s="49"/>
      <c r="B34" s="64" t="s">
        <v>1</v>
      </c>
      <c r="C34" s="64"/>
      <c r="D34" s="51"/>
      <c r="E34" s="52"/>
      <c r="F34" s="52">
        <f>SUM(F12:F28)</f>
        <v>0</v>
      </c>
      <c r="G34" s="52">
        <f>SUM(G12:G28)</f>
        <v>320000</v>
      </c>
      <c r="H34" s="53"/>
      <c r="I34" s="52"/>
      <c r="J34" s="54">
        <f>SUM(J12:J33)</f>
        <v>2525144</v>
      </c>
      <c r="K34" s="54">
        <f>SUM(K12:K33)</f>
        <v>112811200</v>
      </c>
      <c r="L34" s="52"/>
    </row>
    <row r="35" spans="1:12" s="33" customFormat="1" ht="15.75" x14ac:dyDescent="0.25">
      <c r="A35" s="9"/>
      <c r="B35" s="10"/>
      <c r="C35" s="10"/>
      <c r="D35" s="11"/>
      <c r="E35" s="12"/>
      <c r="F35" s="12"/>
      <c r="G35" s="12"/>
      <c r="H35" s="13"/>
      <c r="I35" s="12"/>
      <c r="J35" s="12"/>
      <c r="K35" s="12"/>
      <c r="L35" s="12"/>
    </row>
    <row r="36" spans="1:12" s="33" customFormat="1" ht="15.75" x14ac:dyDescent="0.25">
      <c r="A36" s="10"/>
      <c r="B36" s="65"/>
      <c r="C36" s="65"/>
      <c r="D36" s="65"/>
      <c r="E36" s="65"/>
      <c r="F36" s="65"/>
      <c r="G36" s="65"/>
      <c r="H36" s="65"/>
      <c r="I36" s="65"/>
      <c r="J36" s="65"/>
      <c r="K36" s="65"/>
      <c r="L36" s="65"/>
    </row>
    <row r="37" spans="1:12" s="33" customFormat="1" ht="15.75" x14ac:dyDescent="0.25">
      <c r="A37" s="35"/>
      <c r="B37" s="65" t="s">
        <v>57</v>
      </c>
      <c r="C37" s="65"/>
      <c r="D37" s="65"/>
      <c r="E37" s="65"/>
      <c r="F37" s="65"/>
      <c r="G37" s="65"/>
      <c r="H37" s="65"/>
      <c r="I37" s="65"/>
      <c r="J37" s="65"/>
      <c r="K37" s="65"/>
      <c r="L37" s="65"/>
    </row>
    <row r="38" spans="1:12" s="33" customFormat="1" ht="15.75" x14ac:dyDescent="0.25"/>
    <row r="39" spans="1:12" s="33" customFormat="1" ht="110.25" x14ac:dyDescent="0.25">
      <c r="A39" s="40" t="s">
        <v>0</v>
      </c>
      <c r="B39" s="40" t="s">
        <v>13</v>
      </c>
      <c r="C39" s="40" t="s">
        <v>15</v>
      </c>
      <c r="D39" s="41" t="s">
        <v>24</v>
      </c>
      <c r="E39" s="42" t="s">
        <v>25</v>
      </c>
      <c r="F39" s="43" t="s">
        <v>26</v>
      </c>
      <c r="G39" s="41" t="s">
        <v>27</v>
      </c>
      <c r="H39" s="41" t="s">
        <v>16</v>
      </c>
      <c r="I39" s="41" t="s">
        <v>14</v>
      </c>
      <c r="J39" s="44" t="s">
        <v>28</v>
      </c>
      <c r="K39" s="44" t="s">
        <v>29</v>
      </c>
      <c r="L39" s="41" t="s">
        <v>5</v>
      </c>
    </row>
    <row r="40" spans="1:12" s="33" customFormat="1" ht="15.75" x14ac:dyDescent="0.25">
      <c r="A40" s="45">
        <v>1</v>
      </c>
      <c r="B40" s="3" t="s">
        <v>2</v>
      </c>
      <c r="C40" s="4"/>
      <c r="D40" s="5"/>
      <c r="E40" s="34"/>
      <c r="F40" s="6"/>
      <c r="G40" s="6"/>
      <c r="H40" s="6"/>
      <c r="I40" s="6"/>
      <c r="J40" s="29"/>
      <c r="K40" s="29"/>
      <c r="L40" s="46"/>
    </row>
    <row r="41" spans="1:12" s="33" customFormat="1" ht="15.75" x14ac:dyDescent="0.25">
      <c r="A41" s="45"/>
      <c r="B41" s="47" t="s">
        <v>59</v>
      </c>
      <c r="C41" s="37" t="s">
        <v>60</v>
      </c>
      <c r="D41" s="7">
        <v>1</v>
      </c>
      <c r="E41" s="36">
        <v>53784</v>
      </c>
      <c r="F41" s="6"/>
      <c r="G41" s="6">
        <v>2000</v>
      </c>
      <c r="H41" s="6">
        <v>1</v>
      </c>
      <c r="I41" s="6">
        <v>50</v>
      </c>
      <c r="J41" s="29">
        <f>G41+F41+(D41*E41)</f>
        <v>55784</v>
      </c>
      <c r="K41" s="29">
        <f t="shared" ref="K41:K45" si="4">J41*I41*H41</f>
        <v>2789200</v>
      </c>
      <c r="L41" s="46"/>
    </row>
    <row r="42" spans="1:12" s="33" customFormat="1" ht="31.5" x14ac:dyDescent="0.25">
      <c r="A42" s="45"/>
      <c r="B42" s="47" t="s">
        <v>67</v>
      </c>
      <c r="C42" s="38" t="s">
        <v>63</v>
      </c>
      <c r="D42" s="7">
        <v>1</v>
      </c>
      <c r="E42" s="36">
        <v>53784</v>
      </c>
      <c r="F42" s="6"/>
      <c r="G42" s="6">
        <v>10000</v>
      </c>
      <c r="H42" s="6">
        <v>1</v>
      </c>
      <c r="I42" s="6">
        <v>50</v>
      </c>
      <c r="J42" s="29">
        <f t="shared" ref="J42:J45" si="5">G42+F42+(D42*E42)</f>
        <v>63784</v>
      </c>
      <c r="K42" s="29">
        <f t="shared" si="4"/>
        <v>3189200</v>
      </c>
      <c r="L42" s="46"/>
    </row>
    <row r="43" spans="1:12" s="33" customFormat="1" ht="15.75" x14ac:dyDescent="0.25">
      <c r="A43" s="45">
        <v>2</v>
      </c>
      <c r="B43" s="3" t="s">
        <v>7</v>
      </c>
      <c r="C43" s="4" t="s">
        <v>8</v>
      </c>
      <c r="D43" s="7">
        <v>2</v>
      </c>
      <c r="E43" s="36">
        <v>53784</v>
      </c>
      <c r="F43" s="6"/>
      <c r="G43" s="6"/>
      <c r="H43" s="6">
        <v>1</v>
      </c>
      <c r="I43" s="6">
        <v>10</v>
      </c>
      <c r="J43" s="29">
        <f t="shared" si="5"/>
        <v>107568</v>
      </c>
      <c r="K43" s="29">
        <f t="shared" si="4"/>
        <v>1075680</v>
      </c>
      <c r="L43" s="46"/>
    </row>
    <row r="44" spans="1:12" s="33" customFormat="1" ht="15.75" x14ac:dyDescent="0.25">
      <c r="A44" s="48"/>
      <c r="B44" s="4"/>
      <c r="C44" s="4" t="s">
        <v>36</v>
      </c>
      <c r="D44" s="7">
        <v>1</v>
      </c>
      <c r="E44" s="36">
        <v>53784</v>
      </c>
      <c r="F44" s="6"/>
      <c r="G44" s="6"/>
      <c r="H44" s="6">
        <v>1</v>
      </c>
      <c r="I44" s="6">
        <v>20</v>
      </c>
      <c r="J44" s="29">
        <f t="shared" si="5"/>
        <v>53784</v>
      </c>
      <c r="K44" s="29">
        <f t="shared" si="4"/>
        <v>1075680</v>
      </c>
      <c r="L44" s="46"/>
    </row>
    <row r="45" spans="1:12" s="33" customFormat="1" ht="15.75" x14ac:dyDescent="0.25">
      <c r="A45" s="48"/>
      <c r="B45" s="4"/>
      <c r="C45" s="4" t="s">
        <v>17</v>
      </c>
      <c r="D45" s="7">
        <v>1</v>
      </c>
      <c r="E45" s="36">
        <v>53784</v>
      </c>
      <c r="F45" s="6"/>
      <c r="G45" s="6"/>
      <c r="H45" s="6">
        <v>1</v>
      </c>
      <c r="I45" s="6">
        <v>20</v>
      </c>
      <c r="J45" s="29">
        <f t="shared" si="5"/>
        <v>53784</v>
      </c>
      <c r="K45" s="29">
        <f t="shared" si="4"/>
        <v>1075680</v>
      </c>
      <c r="L45" s="46"/>
    </row>
    <row r="46" spans="1:12" s="33" customFormat="1" ht="15.75" x14ac:dyDescent="0.25">
      <c r="A46" s="45">
        <v>3</v>
      </c>
      <c r="B46" s="3" t="s">
        <v>18</v>
      </c>
      <c r="C46" s="4"/>
      <c r="D46" s="7"/>
      <c r="E46" s="36"/>
      <c r="F46" s="6"/>
      <c r="G46" s="6"/>
      <c r="H46" s="6"/>
      <c r="I46" s="6"/>
      <c r="J46" s="29"/>
      <c r="K46" s="29"/>
      <c r="L46" s="46"/>
    </row>
    <row r="47" spans="1:12" s="33" customFormat="1" ht="15.75" x14ac:dyDescent="0.25">
      <c r="A47" s="49" t="s">
        <v>22</v>
      </c>
      <c r="B47" s="4" t="s">
        <v>3</v>
      </c>
      <c r="C47" s="4"/>
      <c r="D47" s="7"/>
      <c r="E47" s="36"/>
      <c r="F47" s="6"/>
      <c r="G47" s="6"/>
      <c r="H47" s="6"/>
      <c r="I47" s="6"/>
      <c r="J47" s="29"/>
      <c r="K47" s="29"/>
      <c r="L47" s="46"/>
    </row>
    <row r="48" spans="1:12" s="33" customFormat="1" ht="15.75" x14ac:dyDescent="0.25">
      <c r="A48" s="49" t="s">
        <v>21</v>
      </c>
      <c r="B48" s="4" t="s">
        <v>4</v>
      </c>
      <c r="C48" s="4"/>
      <c r="D48" s="7"/>
      <c r="E48" s="36"/>
      <c r="F48" s="6"/>
      <c r="G48" s="6"/>
      <c r="H48" s="6"/>
      <c r="I48" s="6"/>
      <c r="J48" s="29"/>
      <c r="K48" s="29"/>
      <c r="L48" s="46"/>
    </row>
    <row r="49" spans="1:12" s="33" customFormat="1" ht="15.75" x14ac:dyDescent="0.25">
      <c r="A49" s="49" t="s">
        <v>20</v>
      </c>
      <c r="B49" s="4" t="s">
        <v>19</v>
      </c>
      <c r="C49" s="4"/>
      <c r="D49" s="7"/>
      <c r="E49" s="36"/>
      <c r="F49" s="6"/>
      <c r="G49" s="6"/>
      <c r="H49" s="6"/>
      <c r="I49" s="6"/>
      <c r="J49" s="29"/>
      <c r="K49" s="29"/>
      <c r="L49" s="46"/>
    </row>
    <row r="50" spans="1:12" s="33" customFormat="1" ht="47.25" x14ac:dyDescent="0.25">
      <c r="A50" s="48">
        <v>4</v>
      </c>
      <c r="B50" s="4" t="s">
        <v>31</v>
      </c>
      <c r="C50" s="4"/>
      <c r="D50" s="7"/>
      <c r="E50" s="36"/>
      <c r="F50" s="6"/>
      <c r="G50" s="6"/>
      <c r="H50" s="6"/>
      <c r="I50" s="6"/>
      <c r="J50" s="29"/>
      <c r="K50" s="29"/>
      <c r="L50" s="46"/>
    </row>
    <row r="51" spans="1:12" s="33" customFormat="1" ht="15.75" x14ac:dyDescent="0.25">
      <c r="A51" s="48">
        <v>5</v>
      </c>
      <c r="B51" s="4" t="s">
        <v>30</v>
      </c>
      <c r="C51" s="4"/>
      <c r="D51" s="7"/>
      <c r="E51" s="36"/>
      <c r="F51" s="6"/>
      <c r="G51" s="6"/>
      <c r="H51" s="6"/>
      <c r="I51" s="6"/>
      <c r="J51" s="29"/>
      <c r="K51" s="29"/>
      <c r="L51" s="46"/>
    </row>
    <row r="52" spans="1:12" s="33" customFormat="1" ht="15.75" x14ac:dyDescent="0.25">
      <c r="A52" s="48">
        <v>6</v>
      </c>
      <c r="B52" s="3" t="s">
        <v>9</v>
      </c>
      <c r="C52" s="4" t="s">
        <v>8</v>
      </c>
      <c r="D52" s="7">
        <v>2</v>
      </c>
      <c r="E52" s="36">
        <v>53784</v>
      </c>
      <c r="F52" s="6"/>
      <c r="G52" s="6"/>
      <c r="H52" s="6">
        <v>1</v>
      </c>
      <c r="I52" s="6">
        <v>10</v>
      </c>
      <c r="J52" s="29">
        <f t="shared" ref="J52:J54" si="6">G52+F52+(D52*E52)</f>
        <v>107568</v>
      </c>
      <c r="K52" s="29">
        <f t="shared" ref="K52:K54" si="7">J52*I52*H52</f>
        <v>1075680</v>
      </c>
      <c r="L52" s="46"/>
    </row>
    <row r="53" spans="1:12" s="33" customFormat="1" ht="17.649999999999999" customHeight="1" x14ac:dyDescent="0.25">
      <c r="A53" s="40"/>
      <c r="B53" s="4"/>
      <c r="C53" s="4" t="s">
        <v>37</v>
      </c>
      <c r="D53" s="7">
        <v>1</v>
      </c>
      <c r="E53" s="36">
        <v>53784</v>
      </c>
      <c r="F53" s="6"/>
      <c r="G53" s="6"/>
      <c r="H53" s="6">
        <v>1</v>
      </c>
      <c r="I53" s="6">
        <v>20</v>
      </c>
      <c r="J53" s="29">
        <f t="shared" si="6"/>
        <v>53784</v>
      </c>
      <c r="K53" s="29">
        <f t="shared" si="7"/>
        <v>1075680</v>
      </c>
      <c r="L53" s="46"/>
    </row>
    <row r="54" spans="1:12" s="2" customFormat="1" ht="17.649999999999999" customHeight="1" x14ac:dyDescent="0.25">
      <c r="A54" s="40"/>
      <c r="B54" s="4"/>
      <c r="C54" s="4" t="s">
        <v>17</v>
      </c>
      <c r="D54" s="7">
        <v>1</v>
      </c>
      <c r="E54" s="36">
        <v>53784</v>
      </c>
      <c r="F54" s="6"/>
      <c r="G54" s="6"/>
      <c r="H54" s="6">
        <v>1</v>
      </c>
      <c r="I54" s="6">
        <v>20</v>
      </c>
      <c r="J54" s="29">
        <f t="shared" si="6"/>
        <v>53784</v>
      </c>
      <c r="K54" s="29">
        <f t="shared" si="7"/>
        <v>1075680</v>
      </c>
      <c r="L54" s="46"/>
    </row>
    <row r="55" spans="1:12" s="2" customFormat="1" ht="19.5" customHeight="1" x14ac:dyDescent="0.25">
      <c r="A55" s="49"/>
      <c r="B55" s="64" t="s">
        <v>1</v>
      </c>
      <c r="C55" s="64"/>
      <c r="D55" s="51"/>
      <c r="E55" s="52"/>
      <c r="F55" s="52">
        <f>SUM(F40:F50)</f>
        <v>0</v>
      </c>
      <c r="G55" s="52">
        <f>SUM(G40:G50)</f>
        <v>12000</v>
      </c>
      <c r="H55" s="53"/>
      <c r="I55" s="52"/>
      <c r="J55" s="54">
        <f>SUM(J40:J54)</f>
        <v>549840</v>
      </c>
      <c r="K55" s="54">
        <f>SUM(K40:K54)</f>
        <v>12432480</v>
      </c>
      <c r="L55" s="52"/>
    </row>
    <row r="56" spans="1:12" s="2" customFormat="1" ht="19.5" customHeight="1" x14ac:dyDescent="0.25">
      <c r="A56" s="9"/>
      <c r="B56" s="10"/>
      <c r="C56" s="10"/>
      <c r="D56" s="11"/>
      <c r="E56" s="12"/>
      <c r="F56" s="12"/>
      <c r="G56" s="12"/>
      <c r="H56" s="13"/>
      <c r="I56" s="12"/>
      <c r="J56" s="12"/>
      <c r="K56" s="12"/>
      <c r="L56" s="12"/>
    </row>
    <row r="57" spans="1:12" s="2" customFormat="1" ht="19.5" customHeight="1" x14ac:dyDescent="0.25">
      <c r="A57" s="9"/>
      <c r="B57" s="10"/>
      <c r="C57" s="10"/>
      <c r="D57" s="11"/>
      <c r="E57" s="12"/>
      <c r="F57" s="12"/>
      <c r="G57" s="12"/>
      <c r="H57" s="13"/>
      <c r="I57" s="12"/>
      <c r="J57" s="12"/>
      <c r="K57" s="12"/>
      <c r="L57" s="12"/>
    </row>
    <row r="58" spans="1:12" s="2" customFormat="1" ht="29.25" customHeight="1" x14ac:dyDescent="0.25">
      <c r="A58" s="20" t="s">
        <v>12</v>
      </c>
      <c r="B58" s="57" t="s">
        <v>23</v>
      </c>
      <c r="C58" s="57"/>
      <c r="D58" s="57"/>
      <c r="E58" s="57"/>
      <c r="F58" s="57"/>
      <c r="G58" s="57"/>
      <c r="H58" s="57"/>
      <c r="I58" s="57"/>
      <c r="J58" s="57"/>
      <c r="K58" s="57"/>
      <c r="L58" s="57"/>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5"/>
      <c r="L75" s="25"/>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26"/>
      <c r="L84" s="26"/>
    </row>
    <row r="85" spans="1:12" s="8" customFormat="1" ht="15.75" x14ac:dyDescent="0.25">
      <c r="A85" s="25"/>
      <c r="B85" s="25"/>
      <c r="C85" s="25"/>
      <c r="D85" s="25"/>
      <c r="E85" s="25"/>
      <c r="F85" s="25"/>
      <c r="G85" s="25"/>
      <c r="H85" s="25"/>
      <c r="I85" s="25"/>
      <c r="J85" s="25"/>
      <c r="K85" s="30"/>
      <c r="L85" s="30"/>
    </row>
    <row r="86" spans="1:12" s="8" customFormat="1" ht="15.75" x14ac:dyDescent="0.25">
      <c r="A86" s="25"/>
      <c r="B86" s="25"/>
      <c r="C86" s="25"/>
      <c r="D86" s="25"/>
      <c r="E86" s="25"/>
      <c r="F86" s="25"/>
      <c r="G86" s="25"/>
      <c r="H86" s="25"/>
      <c r="I86" s="25"/>
      <c r="J86" s="25"/>
      <c r="K86" s="31">
        <f>$K$34</f>
        <v>112811200</v>
      </c>
      <c r="L86" s="30"/>
    </row>
    <row r="87" spans="1:12" s="8" customFormat="1" ht="15.75" x14ac:dyDescent="0.25">
      <c r="A87" s="25"/>
      <c r="B87" s="25"/>
      <c r="C87" s="25"/>
      <c r="D87" s="25"/>
      <c r="E87" s="25"/>
      <c r="F87" s="25"/>
      <c r="G87" s="25"/>
      <c r="H87" s="25"/>
      <c r="I87" s="25"/>
      <c r="J87" s="25"/>
      <c r="K87" s="31">
        <f>$K$55</f>
        <v>12432480</v>
      </c>
      <c r="L87" s="32"/>
    </row>
    <row r="88" spans="1:12" s="8" customFormat="1" ht="15.75" x14ac:dyDescent="0.25">
      <c r="A88" s="25"/>
      <c r="B88" s="25"/>
      <c r="C88" s="25"/>
      <c r="D88" s="25"/>
      <c r="E88" s="25"/>
      <c r="F88" s="25"/>
      <c r="G88" s="25"/>
      <c r="H88" s="25"/>
      <c r="I88" s="25"/>
      <c r="J88" s="25"/>
      <c r="K88" s="31">
        <f>K86-K87</f>
        <v>100378720</v>
      </c>
      <c r="L88" s="32">
        <f>K88/K86*100%</f>
        <v>0.88979392117094758</v>
      </c>
    </row>
    <row r="89" spans="1:12" s="8" customFormat="1" ht="15.75" x14ac:dyDescent="0.25">
      <c r="A89" s="25"/>
      <c r="B89" s="25"/>
      <c r="C89" s="25"/>
      <c r="D89" s="25"/>
      <c r="E89" s="25"/>
      <c r="F89" s="25"/>
      <c r="G89" s="25"/>
      <c r="H89" s="25"/>
      <c r="I89" s="25"/>
      <c r="J89" s="25"/>
      <c r="K89" s="30"/>
      <c r="L89" s="32">
        <f>K87/K86*100%</f>
        <v>0.11020607882905244</v>
      </c>
    </row>
    <row r="90" spans="1:12" s="2" customFormat="1" ht="20.100000000000001" customHeight="1" x14ac:dyDescent="0.25">
      <c r="A90" s="24"/>
      <c r="B90" s="27"/>
      <c r="C90" s="28"/>
      <c r="D90" s="28"/>
      <c r="E90" s="28"/>
      <c r="F90" s="28"/>
      <c r="G90" s="23"/>
      <c r="H90" s="23"/>
      <c r="I90" s="23"/>
      <c r="J90" s="23"/>
      <c r="K90" s="23"/>
      <c r="L90" s="23"/>
    </row>
  </sheetData>
  <sheetProtection selectLockedCells="1" selectUnlockedCells="1"/>
  <mergeCells count="13">
    <mergeCell ref="B58:L58"/>
    <mergeCell ref="B1:K1"/>
    <mergeCell ref="B2:K2"/>
    <mergeCell ref="B3:K3"/>
    <mergeCell ref="B5:C6"/>
    <mergeCell ref="I5:K6"/>
    <mergeCell ref="B7:K7"/>
    <mergeCell ref="B8:K8"/>
    <mergeCell ref="B9:K9"/>
    <mergeCell ref="B34:C34"/>
    <mergeCell ref="B36:L36"/>
    <mergeCell ref="B37:L37"/>
    <mergeCell ref="B55:C55"/>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90"/>
  <sheetViews>
    <sheetView topLeftCell="A49" zoomScale="70" zoomScaleNormal="70" zoomScaleSheetLayoutView="90" workbookViewId="0">
      <selection activeCell="N75" sqref="N75"/>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55.7" customHeight="1" x14ac:dyDescent="0.25">
      <c r="A8" s="20"/>
      <c r="B8" s="63" t="s">
        <v>72</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40</v>
      </c>
      <c r="C13" s="37" t="s">
        <v>41</v>
      </c>
      <c r="D13" s="7">
        <v>1</v>
      </c>
      <c r="E13" s="36">
        <v>53784</v>
      </c>
      <c r="F13" s="6"/>
      <c r="G13" s="6">
        <v>2000</v>
      </c>
      <c r="H13" s="6">
        <v>1</v>
      </c>
      <c r="I13" s="6">
        <v>50</v>
      </c>
      <c r="J13" s="29">
        <f t="shared" ref="J13:J32" si="0">G13+F13+(D13*E13)</f>
        <v>55784</v>
      </c>
      <c r="K13" s="29">
        <f t="shared" ref="K13:K32" si="1">J13*I13*H13</f>
        <v>2789200</v>
      </c>
      <c r="L13" s="46"/>
    </row>
    <row r="14" spans="1:12" s="33" customFormat="1" ht="31.5" x14ac:dyDescent="0.25">
      <c r="A14" s="45"/>
      <c r="B14" s="55" t="s">
        <v>42</v>
      </c>
      <c r="C14" s="37" t="s">
        <v>41</v>
      </c>
      <c r="D14" s="7">
        <v>2</v>
      </c>
      <c r="E14" s="36">
        <v>53784</v>
      </c>
      <c r="F14" s="6"/>
      <c r="G14" s="6">
        <v>5000</v>
      </c>
      <c r="H14" s="6">
        <v>1</v>
      </c>
      <c r="I14" s="6">
        <v>50</v>
      </c>
      <c r="J14" s="29">
        <f t="shared" si="0"/>
        <v>112568</v>
      </c>
      <c r="K14" s="29">
        <f t="shared" si="1"/>
        <v>5628400</v>
      </c>
      <c r="L14" s="46"/>
    </row>
    <row r="15" spans="1:12" s="33" customFormat="1" ht="31.5" x14ac:dyDescent="0.25">
      <c r="A15" s="45"/>
      <c r="B15" s="55" t="s">
        <v>43</v>
      </c>
      <c r="C15" s="37" t="s">
        <v>41</v>
      </c>
      <c r="D15" s="7">
        <v>1</v>
      </c>
      <c r="E15" s="36">
        <v>53784</v>
      </c>
      <c r="F15" s="6"/>
      <c r="G15" s="6">
        <v>5000</v>
      </c>
      <c r="H15" s="6">
        <v>1</v>
      </c>
      <c r="I15" s="6">
        <v>50</v>
      </c>
      <c r="J15" s="29">
        <f t="shared" si="0"/>
        <v>58784</v>
      </c>
      <c r="K15" s="29">
        <f t="shared" si="1"/>
        <v>2939200</v>
      </c>
      <c r="L15" s="46"/>
    </row>
    <row r="16" spans="1:12" s="33" customFormat="1" ht="78.75" x14ac:dyDescent="0.25">
      <c r="A16" s="45"/>
      <c r="B16" s="55" t="s">
        <v>44</v>
      </c>
      <c r="C16" s="37" t="s">
        <v>60</v>
      </c>
      <c r="D16" s="7">
        <v>6</v>
      </c>
      <c r="E16" s="36">
        <v>53784</v>
      </c>
      <c r="F16" s="6"/>
      <c r="G16" s="6">
        <v>5000</v>
      </c>
      <c r="H16" s="6">
        <v>1</v>
      </c>
      <c r="I16" s="6">
        <v>50</v>
      </c>
      <c r="J16" s="29">
        <f t="shared" si="0"/>
        <v>327704</v>
      </c>
      <c r="K16" s="29">
        <f t="shared" si="1"/>
        <v>16385200</v>
      </c>
      <c r="L16" s="46"/>
    </row>
    <row r="17" spans="1:12" s="33" customFormat="1" ht="63" x14ac:dyDescent="0.25">
      <c r="A17" s="45"/>
      <c r="B17" s="55" t="s">
        <v>45</v>
      </c>
      <c r="C17" s="37" t="s">
        <v>68</v>
      </c>
      <c r="D17" s="7">
        <v>10</v>
      </c>
      <c r="E17" s="36">
        <v>53784</v>
      </c>
      <c r="F17" s="6"/>
      <c r="G17" s="6">
        <v>157000</v>
      </c>
      <c r="H17" s="6">
        <v>1</v>
      </c>
      <c r="I17" s="6">
        <v>50</v>
      </c>
      <c r="J17" s="29">
        <f t="shared" si="0"/>
        <v>694840</v>
      </c>
      <c r="K17" s="29">
        <f t="shared" si="1"/>
        <v>34742000</v>
      </c>
      <c r="L17" s="46"/>
    </row>
    <row r="18" spans="1:12" s="33" customFormat="1" ht="63" x14ac:dyDescent="0.25">
      <c r="A18" s="45"/>
      <c r="B18" s="39" t="s">
        <v>46</v>
      </c>
      <c r="C18" s="37" t="s">
        <v>68</v>
      </c>
      <c r="D18" s="7">
        <v>11</v>
      </c>
      <c r="E18" s="36">
        <v>53784</v>
      </c>
      <c r="F18" s="6"/>
      <c r="G18" s="6">
        <v>142000</v>
      </c>
      <c r="H18" s="6">
        <v>1</v>
      </c>
      <c r="I18" s="6">
        <v>50</v>
      </c>
      <c r="J18" s="29">
        <f t="shared" si="0"/>
        <v>733624</v>
      </c>
      <c r="K18" s="29">
        <f t="shared" si="1"/>
        <v>36681200</v>
      </c>
      <c r="L18" s="46"/>
    </row>
    <row r="19" spans="1:12" s="33" customFormat="1" ht="31.5" x14ac:dyDescent="0.25">
      <c r="A19" s="45"/>
      <c r="B19" s="39" t="s">
        <v>58</v>
      </c>
      <c r="C19" s="37" t="s">
        <v>60</v>
      </c>
      <c r="D19" s="7">
        <v>1</v>
      </c>
      <c r="E19" s="36">
        <v>53784</v>
      </c>
      <c r="F19" s="6"/>
      <c r="G19" s="6">
        <v>2000</v>
      </c>
      <c r="H19" s="6">
        <v>1</v>
      </c>
      <c r="I19" s="6">
        <v>50</v>
      </c>
      <c r="J19" s="29">
        <f t="shared" si="0"/>
        <v>55784</v>
      </c>
      <c r="K19" s="29">
        <f t="shared" si="1"/>
        <v>2789200</v>
      </c>
      <c r="L19" s="46"/>
    </row>
    <row r="20" spans="1:12" s="33" customFormat="1" ht="47.25" x14ac:dyDescent="0.25">
      <c r="A20" s="45"/>
      <c r="B20" s="55" t="s">
        <v>47</v>
      </c>
      <c r="C20" s="37" t="s">
        <v>60</v>
      </c>
      <c r="D20" s="7">
        <v>1</v>
      </c>
      <c r="E20" s="36">
        <v>53784</v>
      </c>
      <c r="F20" s="6"/>
      <c r="G20" s="6">
        <v>2000</v>
      </c>
      <c r="H20" s="6">
        <v>1</v>
      </c>
      <c r="I20" s="6">
        <v>50</v>
      </c>
      <c r="J20" s="29">
        <f t="shared" si="0"/>
        <v>55784</v>
      </c>
      <c r="K20" s="29">
        <f t="shared" si="1"/>
        <v>2789200</v>
      </c>
      <c r="L20" s="46"/>
    </row>
    <row r="21" spans="1:12" s="33" customFormat="1" ht="15.75" x14ac:dyDescent="0.25">
      <c r="A21" s="45">
        <v>2</v>
      </c>
      <c r="B21" s="3" t="s">
        <v>7</v>
      </c>
      <c r="C21" s="4" t="s">
        <v>8</v>
      </c>
      <c r="D21" s="7">
        <v>2</v>
      </c>
      <c r="E21" s="36">
        <v>53784</v>
      </c>
      <c r="F21" s="6"/>
      <c r="G21" s="6"/>
      <c r="H21" s="6">
        <v>1</v>
      </c>
      <c r="I21" s="6">
        <v>25</v>
      </c>
      <c r="J21" s="29">
        <f t="shared" si="0"/>
        <v>107568</v>
      </c>
      <c r="K21" s="29">
        <f t="shared" si="1"/>
        <v>2689200</v>
      </c>
      <c r="L21" s="46"/>
    </row>
    <row r="22" spans="1:12" s="33" customFormat="1" ht="15.75" x14ac:dyDescent="0.25">
      <c r="A22" s="48"/>
      <c r="B22" s="4"/>
      <c r="C22" s="4" t="s">
        <v>36</v>
      </c>
      <c r="D22" s="7">
        <v>1</v>
      </c>
      <c r="E22" s="36">
        <v>53784</v>
      </c>
      <c r="F22" s="6"/>
      <c r="G22" s="6"/>
      <c r="H22" s="6">
        <v>1</v>
      </c>
      <c r="I22" s="6">
        <v>25</v>
      </c>
      <c r="J22" s="29">
        <f t="shared" si="0"/>
        <v>53784</v>
      </c>
      <c r="K22" s="29">
        <f t="shared" si="1"/>
        <v>1344600</v>
      </c>
      <c r="L22" s="46"/>
    </row>
    <row r="23" spans="1:12" s="33" customFormat="1" ht="15.75" x14ac:dyDescent="0.25">
      <c r="A23" s="48"/>
      <c r="B23" s="4"/>
      <c r="C23" s="4" t="s">
        <v>17</v>
      </c>
      <c r="D23" s="7">
        <v>1</v>
      </c>
      <c r="E23" s="36">
        <v>53784</v>
      </c>
      <c r="F23" s="6"/>
      <c r="G23" s="6"/>
      <c r="H23" s="6">
        <v>1</v>
      </c>
      <c r="I23" s="6"/>
      <c r="J23" s="29">
        <f t="shared" si="0"/>
        <v>53784</v>
      </c>
      <c r="K23" s="29">
        <f t="shared" si="1"/>
        <v>0</v>
      </c>
      <c r="L23" s="46"/>
    </row>
    <row r="24" spans="1:12" s="33" customFormat="1" ht="15.75" x14ac:dyDescent="0.25">
      <c r="A24" s="45">
        <v>3</v>
      </c>
      <c r="B24" s="3" t="s">
        <v>18</v>
      </c>
      <c r="C24" s="4"/>
      <c r="D24" s="7"/>
      <c r="E24" s="36"/>
      <c r="F24" s="6"/>
      <c r="G24" s="6"/>
      <c r="H24" s="6"/>
      <c r="I24" s="6"/>
      <c r="J24" s="29"/>
      <c r="K24" s="29"/>
      <c r="L24" s="46"/>
    </row>
    <row r="25" spans="1:12" s="33" customFormat="1" ht="15.75" x14ac:dyDescent="0.25">
      <c r="A25" s="49" t="s">
        <v>22</v>
      </c>
      <c r="B25" s="4" t="s">
        <v>3</v>
      </c>
      <c r="C25" s="4"/>
      <c r="D25" s="7"/>
      <c r="E25" s="36"/>
      <c r="F25" s="6"/>
      <c r="G25" s="6"/>
      <c r="H25" s="6"/>
      <c r="I25" s="6"/>
      <c r="J25" s="29"/>
      <c r="K25" s="29"/>
      <c r="L25" s="46"/>
    </row>
    <row r="26" spans="1:12" s="33" customFormat="1" ht="15.75" x14ac:dyDescent="0.25">
      <c r="A26" s="49" t="s">
        <v>21</v>
      </c>
      <c r="B26" s="4" t="s">
        <v>4</v>
      </c>
      <c r="C26" s="4"/>
      <c r="D26" s="7"/>
      <c r="E26" s="36"/>
      <c r="F26" s="6"/>
      <c r="G26" s="6"/>
      <c r="H26" s="6"/>
      <c r="I26" s="6"/>
      <c r="J26" s="29"/>
      <c r="K26" s="29"/>
      <c r="L26" s="46"/>
    </row>
    <row r="27" spans="1:12" s="33" customFormat="1" ht="15.75" x14ac:dyDescent="0.25">
      <c r="A27" s="49" t="s">
        <v>20</v>
      </c>
      <c r="B27" s="4" t="s">
        <v>19</v>
      </c>
      <c r="C27" s="4"/>
      <c r="D27" s="7"/>
      <c r="E27" s="36"/>
      <c r="F27" s="6"/>
      <c r="G27" s="6"/>
      <c r="H27" s="6"/>
      <c r="I27" s="6"/>
      <c r="J27" s="29"/>
      <c r="K27" s="29"/>
      <c r="L27" s="46"/>
    </row>
    <row r="28" spans="1:12" s="33" customFormat="1" ht="47.25" x14ac:dyDescent="0.25">
      <c r="A28" s="48">
        <v>4</v>
      </c>
      <c r="B28" s="4" t="s">
        <v>31</v>
      </c>
      <c r="C28" s="4"/>
      <c r="D28" s="7"/>
      <c r="E28" s="36"/>
      <c r="F28" s="6"/>
      <c r="G28" s="6"/>
      <c r="H28" s="6"/>
      <c r="I28" s="6"/>
      <c r="J28" s="29"/>
      <c r="K28" s="29"/>
      <c r="L28" s="46"/>
    </row>
    <row r="29" spans="1:12" s="33" customFormat="1" ht="15.75" x14ac:dyDescent="0.25">
      <c r="A29" s="48">
        <v>5</v>
      </c>
      <c r="B29" s="4" t="s">
        <v>30</v>
      </c>
      <c r="C29" s="4"/>
      <c r="D29" s="7"/>
      <c r="E29" s="36"/>
      <c r="F29" s="6"/>
      <c r="G29" s="6"/>
      <c r="H29" s="6"/>
      <c r="I29" s="6"/>
      <c r="J29" s="29"/>
      <c r="K29" s="29"/>
      <c r="L29" s="46"/>
    </row>
    <row r="30" spans="1:12" s="33" customFormat="1" ht="15.75" x14ac:dyDescent="0.25">
      <c r="A30" s="48">
        <v>6</v>
      </c>
      <c r="B30" s="3" t="s">
        <v>9</v>
      </c>
      <c r="C30" s="4" t="s">
        <v>8</v>
      </c>
      <c r="D30" s="7">
        <v>2</v>
      </c>
      <c r="E30" s="36">
        <v>53784</v>
      </c>
      <c r="F30" s="6"/>
      <c r="G30" s="6"/>
      <c r="H30" s="6">
        <v>1</v>
      </c>
      <c r="I30" s="6">
        <v>25</v>
      </c>
      <c r="J30" s="29">
        <f t="shared" si="0"/>
        <v>107568</v>
      </c>
      <c r="K30" s="29">
        <f t="shared" si="1"/>
        <v>2689200</v>
      </c>
      <c r="L30" s="46"/>
    </row>
    <row r="31" spans="1:12" s="33" customFormat="1" ht="15.75" x14ac:dyDescent="0.25">
      <c r="A31" s="40"/>
      <c r="B31" s="4"/>
      <c r="C31" s="4" t="s">
        <v>37</v>
      </c>
      <c r="D31" s="7">
        <v>1</v>
      </c>
      <c r="E31" s="36">
        <v>53784</v>
      </c>
      <c r="F31" s="6"/>
      <c r="G31" s="6"/>
      <c r="H31" s="6">
        <v>1</v>
      </c>
      <c r="I31" s="6">
        <v>25</v>
      </c>
      <c r="J31" s="29">
        <f t="shared" si="0"/>
        <v>53784</v>
      </c>
      <c r="K31" s="29">
        <f t="shared" si="1"/>
        <v>1344600</v>
      </c>
      <c r="L31" s="46"/>
    </row>
    <row r="32" spans="1:12" s="33" customFormat="1" ht="15.75" x14ac:dyDescent="0.25">
      <c r="A32" s="40"/>
      <c r="B32" s="4"/>
      <c r="C32" s="4" t="s">
        <v>17</v>
      </c>
      <c r="D32" s="7">
        <v>1</v>
      </c>
      <c r="E32" s="36">
        <v>53784</v>
      </c>
      <c r="F32" s="6"/>
      <c r="G32" s="6"/>
      <c r="H32" s="6">
        <v>1</v>
      </c>
      <c r="I32" s="6"/>
      <c r="J32" s="29">
        <f t="shared" si="0"/>
        <v>53784</v>
      </c>
      <c r="K32" s="29">
        <f t="shared" si="1"/>
        <v>0</v>
      </c>
      <c r="L32" s="46"/>
    </row>
    <row r="33" spans="1:12" s="33" customFormat="1" ht="15.75" x14ac:dyDescent="0.25">
      <c r="A33" s="50"/>
      <c r="B33" s="4"/>
      <c r="C33" s="4" t="s">
        <v>6</v>
      </c>
      <c r="D33" s="7"/>
      <c r="E33" s="36"/>
      <c r="F33" s="6"/>
      <c r="G33" s="6"/>
      <c r="H33" s="6"/>
      <c r="I33" s="6"/>
      <c r="J33" s="29"/>
      <c r="K33" s="29"/>
      <c r="L33" s="46"/>
    </row>
    <row r="34" spans="1:12" s="33" customFormat="1" ht="15.75" x14ac:dyDescent="0.25">
      <c r="A34" s="49"/>
      <c r="B34" s="64" t="s">
        <v>1</v>
      </c>
      <c r="C34" s="64"/>
      <c r="D34" s="51"/>
      <c r="E34" s="52"/>
      <c r="F34" s="52">
        <f>SUM(F12:F28)</f>
        <v>0</v>
      </c>
      <c r="G34" s="52">
        <f>SUM(G12:G28)</f>
        <v>320000</v>
      </c>
      <c r="H34" s="53"/>
      <c r="I34" s="52"/>
      <c r="J34" s="54">
        <f>SUM(J12:J33)</f>
        <v>2525144</v>
      </c>
      <c r="K34" s="54">
        <f>SUM(K12:K33)</f>
        <v>112811200</v>
      </c>
      <c r="L34" s="52"/>
    </row>
    <row r="35" spans="1:12" s="33" customFormat="1" ht="15.75" x14ac:dyDescent="0.25">
      <c r="A35" s="9"/>
      <c r="B35" s="10"/>
      <c r="C35" s="10"/>
      <c r="D35" s="11"/>
      <c r="E35" s="12"/>
      <c r="F35" s="12"/>
      <c r="G35" s="12"/>
      <c r="H35" s="13"/>
      <c r="I35" s="12"/>
      <c r="J35" s="12"/>
      <c r="K35" s="12"/>
      <c r="L35" s="12"/>
    </row>
    <row r="36" spans="1:12" s="33" customFormat="1" ht="15.75" x14ac:dyDescent="0.25">
      <c r="A36" s="10"/>
      <c r="B36" s="65"/>
      <c r="C36" s="65"/>
      <c r="D36" s="65"/>
      <c r="E36" s="65"/>
      <c r="F36" s="65"/>
      <c r="G36" s="65"/>
      <c r="H36" s="65"/>
      <c r="I36" s="65"/>
      <c r="J36" s="65"/>
      <c r="K36" s="65"/>
      <c r="L36" s="65"/>
    </row>
    <row r="37" spans="1:12" s="33" customFormat="1" ht="15.75" x14ac:dyDescent="0.25">
      <c r="A37" s="35"/>
      <c r="B37" s="65" t="s">
        <v>57</v>
      </c>
      <c r="C37" s="65"/>
      <c r="D37" s="65"/>
      <c r="E37" s="65"/>
      <c r="F37" s="65"/>
      <c r="G37" s="65"/>
      <c r="H37" s="65"/>
      <c r="I37" s="65"/>
      <c r="J37" s="65"/>
      <c r="K37" s="65"/>
      <c r="L37" s="65"/>
    </row>
    <row r="38" spans="1:12" s="33" customFormat="1" ht="15.75" x14ac:dyDescent="0.25"/>
    <row r="39" spans="1:12" s="33" customFormat="1" ht="110.25" x14ac:dyDescent="0.25">
      <c r="A39" s="40" t="s">
        <v>0</v>
      </c>
      <c r="B39" s="40" t="s">
        <v>13</v>
      </c>
      <c r="C39" s="40" t="s">
        <v>15</v>
      </c>
      <c r="D39" s="41" t="s">
        <v>24</v>
      </c>
      <c r="E39" s="42" t="s">
        <v>25</v>
      </c>
      <c r="F39" s="43" t="s">
        <v>26</v>
      </c>
      <c r="G39" s="41" t="s">
        <v>27</v>
      </c>
      <c r="H39" s="41" t="s">
        <v>16</v>
      </c>
      <c r="I39" s="41" t="s">
        <v>14</v>
      </c>
      <c r="J39" s="44" t="s">
        <v>28</v>
      </c>
      <c r="K39" s="44" t="s">
        <v>29</v>
      </c>
      <c r="L39" s="41" t="s">
        <v>5</v>
      </c>
    </row>
    <row r="40" spans="1:12" s="33" customFormat="1" ht="15.75" x14ac:dyDescent="0.25">
      <c r="A40" s="45">
        <v>1</v>
      </c>
      <c r="B40" s="3" t="s">
        <v>2</v>
      </c>
      <c r="C40" s="4"/>
      <c r="D40" s="5"/>
      <c r="E40" s="34"/>
      <c r="F40" s="6"/>
      <c r="G40" s="6"/>
      <c r="H40" s="6"/>
      <c r="I40" s="6"/>
      <c r="J40" s="29"/>
      <c r="K40" s="29"/>
      <c r="L40" s="46"/>
    </row>
    <row r="41" spans="1:12" s="33" customFormat="1" ht="31.5" x14ac:dyDescent="0.25">
      <c r="A41" s="45"/>
      <c r="B41" s="55" t="s">
        <v>40</v>
      </c>
      <c r="C41" s="37" t="s">
        <v>69</v>
      </c>
      <c r="D41" s="7">
        <v>1</v>
      </c>
      <c r="E41" s="36">
        <v>53784</v>
      </c>
      <c r="F41" s="6"/>
      <c r="G41" s="6">
        <v>2000</v>
      </c>
      <c r="H41" s="6">
        <v>1</v>
      </c>
      <c r="I41" s="6">
        <v>50</v>
      </c>
      <c r="J41" s="29">
        <f t="shared" ref="J41:J42" si="2">G41+F41+(D41*E41)</f>
        <v>55784</v>
      </c>
      <c r="K41" s="29">
        <f t="shared" ref="K41:K42" si="3">J41*I41*H41</f>
        <v>2789200</v>
      </c>
      <c r="L41" s="46"/>
    </row>
    <row r="42" spans="1:12" s="33" customFormat="1" ht="47.25" x14ac:dyDescent="0.25">
      <c r="A42" s="45"/>
      <c r="B42" s="55" t="s">
        <v>42</v>
      </c>
      <c r="C42" s="37" t="s">
        <v>74</v>
      </c>
      <c r="D42" s="7">
        <v>8</v>
      </c>
      <c r="E42" s="36">
        <v>53784</v>
      </c>
      <c r="F42" s="6"/>
      <c r="G42" s="6">
        <v>100000</v>
      </c>
      <c r="H42" s="6">
        <v>1</v>
      </c>
      <c r="I42" s="6">
        <v>50</v>
      </c>
      <c r="J42" s="29">
        <f t="shared" si="2"/>
        <v>530272</v>
      </c>
      <c r="K42" s="29">
        <f t="shared" si="3"/>
        <v>26513600</v>
      </c>
      <c r="L42" s="46"/>
    </row>
    <row r="43" spans="1:12" s="33" customFormat="1" ht="15.75" x14ac:dyDescent="0.25">
      <c r="A43" s="45">
        <v>2</v>
      </c>
      <c r="B43" s="3" t="s">
        <v>7</v>
      </c>
      <c r="C43" s="4" t="s">
        <v>8</v>
      </c>
      <c r="D43" s="7">
        <v>2</v>
      </c>
      <c r="E43" s="36">
        <v>53784</v>
      </c>
      <c r="F43" s="6"/>
      <c r="G43" s="6"/>
      <c r="H43" s="6">
        <v>1</v>
      </c>
      <c r="I43" s="6">
        <v>10</v>
      </c>
      <c r="J43" s="29">
        <f t="shared" ref="J43:J45" si="4">G43+F43+(D43*E43)</f>
        <v>107568</v>
      </c>
      <c r="K43" s="29">
        <f t="shared" ref="K43:K45" si="5">J43*I43*H43</f>
        <v>1075680</v>
      </c>
      <c r="L43" s="46"/>
    </row>
    <row r="44" spans="1:12" s="33" customFormat="1" ht="15.75" x14ac:dyDescent="0.25">
      <c r="A44" s="48"/>
      <c r="B44" s="4"/>
      <c r="C44" s="4" t="s">
        <v>36</v>
      </c>
      <c r="D44" s="7">
        <v>1</v>
      </c>
      <c r="E44" s="36">
        <v>53784</v>
      </c>
      <c r="F44" s="6"/>
      <c r="G44" s="6"/>
      <c r="H44" s="6">
        <v>1</v>
      </c>
      <c r="I44" s="6">
        <v>20</v>
      </c>
      <c r="J44" s="29">
        <f t="shared" si="4"/>
        <v>53784</v>
      </c>
      <c r="K44" s="29">
        <f t="shared" si="5"/>
        <v>1075680</v>
      </c>
      <c r="L44" s="46"/>
    </row>
    <row r="45" spans="1:12" s="33" customFormat="1" ht="15.75" x14ac:dyDescent="0.25">
      <c r="A45" s="48"/>
      <c r="B45" s="4"/>
      <c r="C45" s="4" t="s">
        <v>17</v>
      </c>
      <c r="D45" s="7">
        <v>1</v>
      </c>
      <c r="E45" s="36">
        <v>53784</v>
      </c>
      <c r="F45" s="6"/>
      <c r="G45" s="6"/>
      <c r="H45" s="6">
        <v>1</v>
      </c>
      <c r="I45" s="6">
        <v>20</v>
      </c>
      <c r="J45" s="29">
        <f t="shared" si="4"/>
        <v>53784</v>
      </c>
      <c r="K45" s="29">
        <f t="shared" si="5"/>
        <v>1075680</v>
      </c>
      <c r="L45" s="46"/>
    </row>
    <row r="46" spans="1:12" s="33" customFormat="1" ht="15.75" x14ac:dyDescent="0.25">
      <c r="A46" s="45">
        <v>3</v>
      </c>
      <c r="B46" s="3" t="s">
        <v>18</v>
      </c>
      <c r="C46" s="4"/>
      <c r="D46" s="7"/>
      <c r="E46" s="36"/>
      <c r="F46" s="6"/>
      <c r="G46" s="6"/>
      <c r="H46" s="6"/>
      <c r="I46" s="6"/>
      <c r="J46" s="29"/>
      <c r="K46" s="29"/>
      <c r="L46" s="46"/>
    </row>
    <row r="47" spans="1:12" s="33" customFormat="1" ht="15.75" x14ac:dyDescent="0.25">
      <c r="A47" s="49" t="s">
        <v>22</v>
      </c>
      <c r="B47" s="4" t="s">
        <v>3</v>
      </c>
      <c r="C47" s="4"/>
      <c r="D47" s="7"/>
      <c r="E47" s="36"/>
      <c r="F47" s="6"/>
      <c r="G47" s="6"/>
      <c r="H47" s="6"/>
      <c r="I47" s="6"/>
      <c r="J47" s="29"/>
      <c r="K47" s="29"/>
      <c r="L47" s="46"/>
    </row>
    <row r="48" spans="1:12" s="33" customFormat="1" ht="15.75" x14ac:dyDescent="0.25">
      <c r="A48" s="49" t="s">
        <v>21</v>
      </c>
      <c r="B48" s="4" t="s">
        <v>4</v>
      </c>
      <c r="C48" s="4"/>
      <c r="D48" s="7"/>
      <c r="E48" s="36"/>
      <c r="F48" s="6"/>
      <c r="G48" s="6"/>
      <c r="H48" s="6"/>
      <c r="I48" s="6"/>
      <c r="J48" s="29"/>
      <c r="K48" s="29"/>
      <c r="L48" s="46"/>
    </row>
    <row r="49" spans="1:12" s="33" customFormat="1" ht="15.75" x14ac:dyDescent="0.25">
      <c r="A49" s="49" t="s">
        <v>20</v>
      </c>
      <c r="B49" s="4" t="s">
        <v>19</v>
      </c>
      <c r="C49" s="4"/>
      <c r="D49" s="7"/>
      <c r="E49" s="36"/>
      <c r="F49" s="6"/>
      <c r="G49" s="6"/>
      <c r="H49" s="6"/>
      <c r="I49" s="6"/>
      <c r="J49" s="29"/>
      <c r="K49" s="29"/>
      <c r="L49" s="46"/>
    </row>
    <row r="50" spans="1:12" s="33" customFormat="1" ht="47.25" x14ac:dyDescent="0.25">
      <c r="A50" s="48">
        <v>4</v>
      </c>
      <c r="B50" s="4" t="s">
        <v>31</v>
      </c>
      <c r="C50" s="4"/>
      <c r="D50" s="7"/>
      <c r="E50" s="36"/>
      <c r="F50" s="6"/>
      <c r="G50" s="6"/>
      <c r="H50" s="6"/>
      <c r="I50" s="6"/>
      <c r="J50" s="29"/>
      <c r="K50" s="29"/>
      <c r="L50" s="46"/>
    </row>
    <row r="51" spans="1:12" s="33" customFormat="1" ht="15.75" x14ac:dyDescent="0.25">
      <c r="A51" s="48">
        <v>5</v>
      </c>
      <c r="B51" s="4" t="s">
        <v>30</v>
      </c>
      <c r="C51" s="4"/>
      <c r="D51" s="7"/>
      <c r="E51" s="36"/>
      <c r="F51" s="6"/>
      <c r="G51" s="6"/>
      <c r="H51" s="6"/>
      <c r="I51" s="6"/>
      <c r="J51" s="29"/>
      <c r="K51" s="29"/>
      <c r="L51" s="46"/>
    </row>
    <row r="52" spans="1:12" s="33" customFormat="1" ht="15.75" x14ac:dyDescent="0.25">
      <c r="A52" s="48">
        <v>6</v>
      </c>
      <c r="B52" s="3" t="s">
        <v>9</v>
      </c>
      <c r="C52" s="4" t="s">
        <v>8</v>
      </c>
      <c r="D52" s="7">
        <v>2</v>
      </c>
      <c r="E52" s="36">
        <v>53784</v>
      </c>
      <c r="F52" s="6"/>
      <c r="G52" s="6"/>
      <c r="H52" s="6">
        <v>1</v>
      </c>
      <c r="I52" s="6">
        <v>10</v>
      </c>
      <c r="J52" s="29">
        <f t="shared" ref="J52:J54" si="6">G52+F52+(D52*E52)</f>
        <v>107568</v>
      </c>
      <c r="K52" s="29">
        <f t="shared" ref="K52:K54" si="7">J52*I52*H52</f>
        <v>1075680</v>
      </c>
      <c r="L52" s="46"/>
    </row>
    <row r="53" spans="1:12" s="33" customFormat="1" ht="20.65" customHeight="1" x14ac:dyDescent="0.25">
      <c r="A53" s="40"/>
      <c r="B53" s="4"/>
      <c r="C53" s="4" t="s">
        <v>37</v>
      </c>
      <c r="D53" s="7">
        <v>1</v>
      </c>
      <c r="E53" s="36">
        <v>53784</v>
      </c>
      <c r="F53" s="6"/>
      <c r="G53" s="6"/>
      <c r="H53" s="6">
        <v>1</v>
      </c>
      <c r="I53" s="6">
        <v>20</v>
      </c>
      <c r="J53" s="29">
        <f t="shared" si="6"/>
        <v>53784</v>
      </c>
      <c r="K53" s="29">
        <f t="shared" si="7"/>
        <v>1075680</v>
      </c>
      <c r="L53" s="46"/>
    </row>
    <row r="54" spans="1:12" s="2" customFormat="1" ht="20.65" customHeight="1" x14ac:dyDescent="0.25">
      <c r="A54" s="40"/>
      <c r="B54" s="4"/>
      <c r="C54" s="4" t="s">
        <v>17</v>
      </c>
      <c r="D54" s="7">
        <v>1</v>
      </c>
      <c r="E54" s="36">
        <v>53784</v>
      </c>
      <c r="F54" s="6"/>
      <c r="G54" s="6"/>
      <c r="H54" s="6">
        <v>1</v>
      </c>
      <c r="I54" s="6">
        <v>20</v>
      </c>
      <c r="J54" s="29">
        <f t="shared" si="6"/>
        <v>53784</v>
      </c>
      <c r="K54" s="29">
        <f t="shared" si="7"/>
        <v>1075680</v>
      </c>
      <c r="L54" s="46"/>
    </row>
    <row r="55" spans="1:12" s="2" customFormat="1" ht="19.5" customHeight="1" x14ac:dyDescent="0.25">
      <c r="A55" s="49"/>
      <c r="B55" s="64" t="s">
        <v>1</v>
      </c>
      <c r="C55" s="64"/>
      <c r="D55" s="51"/>
      <c r="E55" s="52"/>
      <c r="F55" s="52">
        <f>SUM(F40:F50)</f>
        <v>0</v>
      </c>
      <c r="G55" s="52">
        <f>SUM(G40:G50)</f>
        <v>102000</v>
      </c>
      <c r="H55" s="53"/>
      <c r="I55" s="52"/>
      <c r="J55" s="54">
        <f>SUM(J40:J54)</f>
        <v>1016328</v>
      </c>
      <c r="K55" s="54">
        <f>SUM(K40:K54)</f>
        <v>35756880</v>
      </c>
      <c r="L55" s="52"/>
    </row>
    <row r="56" spans="1:12" s="2" customFormat="1" ht="19.5" customHeight="1" x14ac:dyDescent="0.25">
      <c r="A56" s="9"/>
      <c r="B56" s="10"/>
      <c r="C56" s="10"/>
      <c r="D56" s="11"/>
      <c r="E56" s="12"/>
      <c r="F56" s="12"/>
      <c r="G56" s="12"/>
      <c r="H56" s="13"/>
      <c r="I56" s="12"/>
      <c r="J56" s="12"/>
      <c r="K56" s="12"/>
      <c r="L56" s="12"/>
    </row>
    <row r="57" spans="1:12" s="2" customFormat="1" ht="19.5" customHeight="1" x14ac:dyDescent="0.25">
      <c r="A57" s="9"/>
      <c r="B57" s="10"/>
      <c r="C57" s="10"/>
      <c r="D57" s="11"/>
      <c r="E57" s="12"/>
      <c r="F57" s="12"/>
      <c r="G57" s="12"/>
      <c r="H57" s="13"/>
      <c r="I57" s="12"/>
      <c r="J57" s="12"/>
      <c r="K57" s="12"/>
      <c r="L57" s="12"/>
    </row>
    <row r="58" spans="1:12" s="2" customFormat="1" ht="29.25" customHeight="1" x14ac:dyDescent="0.25">
      <c r="A58" s="20" t="s">
        <v>12</v>
      </c>
      <c r="B58" s="57" t="s">
        <v>23</v>
      </c>
      <c r="C58" s="57"/>
      <c r="D58" s="57"/>
      <c r="E58" s="57"/>
      <c r="F58" s="57"/>
      <c r="G58" s="57"/>
      <c r="H58" s="57"/>
      <c r="I58" s="57"/>
      <c r="J58" s="57"/>
      <c r="K58" s="57"/>
      <c r="L58" s="57"/>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5"/>
      <c r="L75" s="25"/>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26"/>
      <c r="L84" s="26"/>
    </row>
    <row r="85" spans="1:12" s="8" customFormat="1" ht="15.75" x14ac:dyDescent="0.25">
      <c r="A85" s="25"/>
      <c r="B85" s="25"/>
      <c r="C85" s="25"/>
      <c r="D85" s="25"/>
      <c r="E85" s="25"/>
      <c r="F85" s="25"/>
      <c r="G85" s="25"/>
      <c r="H85" s="25"/>
      <c r="I85" s="25"/>
      <c r="J85" s="25"/>
      <c r="K85" s="30"/>
      <c r="L85" s="30"/>
    </row>
    <row r="86" spans="1:12" s="8" customFormat="1" ht="15.75" x14ac:dyDescent="0.25">
      <c r="A86" s="25"/>
      <c r="B86" s="25"/>
      <c r="C86" s="25"/>
      <c r="D86" s="25"/>
      <c r="E86" s="25"/>
      <c r="F86" s="25"/>
      <c r="G86" s="25"/>
      <c r="H86" s="25"/>
      <c r="I86" s="25"/>
      <c r="J86" s="25"/>
      <c r="K86" s="31">
        <f>$K$34</f>
        <v>112811200</v>
      </c>
      <c r="L86" s="30"/>
    </row>
    <row r="87" spans="1:12" s="8" customFormat="1" ht="15.75" x14ac:dyDescent="0.25">
      <c r="A87" s="25"/>
      <c r="B87" s="25"/>
      <c r="C87" s="25"/>
      <c r="D87" s="25"/>
      <c r="E87" s="25"/>
      <c r="F87" s="25"/>
      <c r="G87" s="25"/>
      <c r="H87" s="25"/>
      <c r="I87" s="25"/>
      <c r="J87" s="25"/>
      <c r="K87" s="31">
        <f>$K$55</f>
        <v>35756880</v>
      </c>
      <c r="L87" s="32"/>
    </row>
    <row r="88" spans="1:12" s="8" customFormat="1" ht="15.75" x14ac:dyDescent="0.25">
      <c r="A88" s="25"/>
      <c r="B88" s="25"/>
      <c r="C88" s="25"/>
      <c r="D88" s="25"/>
      <c r="E88" s="25"/>
      <c r="F88" s="25"/>
      <c r="G88" s="25"/>
      <c r="H88" s="25"/>
      <c r="I88" s="25"/>
      <c r="J88" s="25"/>
      <c r="K88" s="31">
        <f>K86-K87</f>
        <v>77054320</v>
      </c>
      <c r="L88" s="32">
        <f>K88/K86*100%</f>
        <v>0.6830378543974357</v>
      </c>
    </row>
    <row r="89" spans="1:12" s="8" customFormat="1" ht="15.75" x14ac:dyDescent="0.25">
      <c r="A89" s="25"/>
      <c r="B89" s="25"/>
      <c r="C89" s="25"/>
      <c r="D89" s="25"/>
      <c r="E89" s="25"/>
      <c r="F89" s="25"/>
      <c r="G89" s="25"/>
      <c r="H89" s="25"/>
      <c r="I89" s="25"/>
      <c r="J89" s="25"/>
      <c r="K89" s="30"/>
      <c r="L89" s="32">
        <f>K87/K86*100%</f>
        <v>0.3169621456025643</v>
      </c>
    </row>
    <row r="90" spans="1:12" s="2" customFormat="1" ht="20.100000000000001" customHeight="1" x14ac:dyDescent="0.25">
      <c r="A90" s="24"/>
      <c r="B90" s="27"/>
      <c r="C90" s="28"/>
      <c r="D90" s="28"/>
      <c r="E90" s="28"/>
      <c r="F90" s="28"/>
      <c r="G90" s="23"/>
      <c r="H90" s="23"/>
      <c r="I90" s="23"/>
      <c r="J90" s="23"/>
      <c r="K90" s="23"/>
      <c r="L90" s="23"/>
    </row>
  </sheetData>
  <sheetProtection selectLockedCells="1" selectUnlockedCells="1"/>
  <mergeCells count="13">
    <mergeCell ref="B58:L58"/>
    <mergeCell ref="B8:K8"/>
    <mergeCell ref="B9:K9"/>
    <mergeCell ref="B34:C34"/>
    <mergeCell ref="B36:L36"/>
    <mergeCell ref="B37:L37"/>
    <mergeCell ref="B55:C55"/>
    <mergeCell ref="B7:K7"/>
    <mergeCell ref="B1:K1"/>
    <mergeCell ref="B2:K2"/>
    <mergeCell ref="B3:K3"/>
    <mergeCell ref="B5:C6"/>
    <mergeCell ref="I5:K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5"/>
  <sheetViews>
    <sheetView topLeftCell="A4" zoomScale="70" zoomScaleNormal="70" zoomScaleSheetLayoutView="90" workbookViewId="0">
      <selection activeCell="P36" sqref="P36"/>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2"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82</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48</v>
      </c>
      <c r="C13" s="37" t="s">
        <v>41</v>
      </c>
      <c r="D13" s="7">
        <v>1</v>
      </c>
      <c r="E13" s="36">
        <v>53784</v>
      </c>
      <c r="F13" s="6"/>
      <c r="G13" s="6">
        <v>2000</v>
      </c>
      <c r="H13" s="6">
        <v>1</v>
      </c>
      <c r="I13" s="6">
        <v>100</v>
      </c>
      <c r="J13" s="29">
        <f>G13+F13+(D13*E13)</f>
        <v>55784</v>
      </c>
      <c r="K13" s="29">
        <f>J13*I13*H13</f>
        <v>5578400</v>
      </c>
      <c r="L13" s="46"/>
    </row>
    <row r="14" spans="1:12" s="33" customFormat="1" ht="47.25" x14ac:dyDescent="0.25">
      <c r="A14" s="45"/>
      <c r="B14" s="55" t="s">
        <v>49</v>
      </c>
      <c r="C14" s="37" t="s">
        <v>63</v>
      </c>
      <c r="D14" s="7">
        <v>2</v>
      </c>
      <c r="E14" s="36">
        <v>53784</v>
      </c>
      <c r="F14" s="6"/>
      <c r="G14" s="6">
        <v>50000</v>
      </c>
      <c r="H14" s="6">
        <v>1</v>
      </c>
      <c r="I14" s="6">
        <v>100</v>
      </c>
      <c r="J14" s="29">
        <f>G14+F14+(D14*E14)</f>
        <v>157568</v>
      </c>
      <c r="K14" s="29">
        <f>J14*I14*H14</f>
        <v>15756800</v>
      </c>
      <c r="L14" s="46"/>
    </row>
    <row r="15" spans="1:12" s="33" customFormat="1" ht="47.25" x14ac:dyDescent="0.25">
      <c r="A15" s="45"/>
      <c r="B15" s="55" t="s">
        <v>51</v>
      </c>
      <c r="C15" s="37" t="s">
        <v>60</v>
      </c>
      <c r="D15" s="7">
        <v>6</v>
      </c>
      <c r="E15" s="36">
        <v>53784</v>
      </c>
      <c r="F15" s="6"/>
      <c r="G15" s="6">
        <v>5000</v>
      </c>
      <c r="H15" s="6">
        <v>1</v>
      </c>
      <c r="I15" s="6">
        <v>100</v>
      </c>
      <c r="J15" s="29">
        <f>G15+F15+(D15*E15)</f>
        <v>327704</v>
      </c>
      <c r="K15" s="29">
        <f>J15*I15*H15</f>
        <v>32770400</v>
      </c>
      <c r="L15" s="46"/>
    </row>
    <row r="16" spans="1:12" s="33" customFormat="1" ht="15.75" x14ac:dyDescent="0.25">
      <c r="A16" s="45">
        <v>2</v>
      </c>
      <c r="B16" s="3" t="s">
        <v>7</v>
      </c>
      <c r="C16" s="4" t="s">
        <v>8</v>
      </c>
      <c r="D16" s="7">
        <v>2</v>
      </c>
      <c r="E16" s="36">
        <v>53784</v>
      </c>
      <c r="F16" s="6"/>
      <c r="G16" s="6"/>
      <c r="H16" s="6">
        <v>1</v>
      </c>
      <c r="I16" s="6">
        <v>50</v>
      </c>
      <c r="J16" s="29">
        <f t="shared" ref="J16:J27" si="0">G16+F16+(D16*E16)</f>
        <v>107568</v>
      </c>
      <c r="K16" s="29">
        <f t="shared" ref="K16:K27" si="1">J16*I16*H16</f>
        <v>5378400</v>
      </c>
      <c r="L16" s="46"/>
    </row>
    <row r="17" spans="1:12" s="33" customFormat="1" ht="15.75" x14ac:dyDescent="0.25">
      <c r="A17" s="48"/>
      <c r="B17" s="4"/>
      <c r="C17" s="4" t="s">
        <v>36</v>
      </c>
      <c r="D17" s="7">
        <v>1</v>
      </c>
      <c r="E17" s="36">
        <v>53784</v>
      </c>
      <c r="F17" s="6"/>
      <c r="G17" s="6"/>
      <c r="H17" s="6">
        <v>1</v>
      </c>
      <c r="I17" s="6">
        <v>50</v>
      </c>
      <c r="J17" s="29">
        <f t="shared" si="0"/>
        <v>53784</v>
      </c>
      <c r="K17" s="29">
        <f t="shared" si="1"/>
        <v>2689200</v>
      </c>
      <c r="L17" s="46"/>
    </row>
    <row r="18" spans="1:12" s="33" customFormat="1" ht="15.75" x14ac:dyDescent="0.25">
      <c r="A18" s="48"/>
      <c r="B18" s="4"/>
      <c r="C18" s="4" t="s">
        <v>17</v>
      </c>
      <c r="D18" s="7">
        <v>1</v>
      </c>
      <c r="E18" s="36">
        <v>53784</v>
      </c>
      <c r="F18" s="6"/>
      <c r="G18" s="6"/>
      <c r="H18" s="6">
        <v>1</v>
      </c>
      <c r="I18" s="6"/>
      <c r="J18" s="29">
        <f t="shared" si="0"/>
        <v>53784</v>
      </c>
      <c r="K18" s="29">
        <f t="shared" si="1"/>
        <v>0</v>
      </c>
      <c r="L18" s="46"/>
    </row>
    <row r="19" spans="1:12" s="33" customFormat="1" ht="15.75" x14ac:dyDescent="0.25">
      <c r="A19" s="45">
        <v>3</v>
      </c>
      <c r="B19" s="3" t="s">
        <v>18</v>
      </c>
      <c r="C19" s="4"/>
      <c r="D19" s="7"/>
      <c r="E19" s="36"/>
      <c r="F19" s="6"/>
      <c r="G19" s="6"/>
      <c r="H19" s="6"/>
      <c r="I19" s="6"/>
      <c r="J19" s="29"/>
      <c r="K19" s="29"/>
      <c r="L19" s="46"/>
    </row>
    <row r="20" spans="1:12" s="33" customFormat="1" ht="15.75" x14ac:dyDescent="0.25">
      <c r="A20" s="49" t="s">
        <v>22</v>
      </c>
      <c r="B20" s="4" t="s">
        <v>3</v>
      </c>
      <c r="C20" s="4"/>
      <c r="D20" s="7"/>
      <c r="E20" s="36"/>
      <c r="F20" s="6"/>
      <c r="G20" s="6"/>
      <c r="H20" s="6"/>
      <c r="I20" s="6"/>
      <c r="J20" s="29"/>
      <c r="K20" s="29"/>
      <c r="L20" s="46"/>
    </row>
    <row r="21" spans="1:12" s="33" customFormat="1" ht="15.75" x14ac:dyDescent="0.25">
      <c r="A21" s="49" t="s">
        <v>21</v>
      </c>
      <c r="B21" s="4" t="s">
        <v>4</v>
      </c>
      <c r="C21" s="4"/>
      <c r="D21" s="7"/>
      <c r="E21" s="36"/>
      <c r="F21" s="6"/>
      <c r="G21" s="6"/>
      <c r="H21" s="6"/>
      <c r="I21" s="6"/>
      <c r="J21" s="29"/>
      <c r="K21" s="29"/>
      <c r="L21" s="46"/>
    </row>
    <row r="22" spans="1:12" s="33" customFormat="1" ht="15.75" x14ac:dyDescent="0.25">
      <c r="A22" s="49" t="s">
        <v>20</v>
      </c>
      <c r="B22" s="4" t="s">
        <v>19</v>
      </c>
      <c r="C22" s="4"/>
      <c r="D22" s="7"/>
      <c r="E22" s="36"/>
      <c r="F22" s="6"/>
      <c r="G22" s="6"/>
      <c r="H22" s="6"/>
      <c r="I22" s="6"/>
      <c r="J22" s="29"/>
      <c r="K22" s="29"/>
      <c r="L22" s="46"/>
    </row>
    <row r="23" spans="1:12" s="33" customFormat="1" ht="47.25" x14ac:dyDescent="0.25">
      <c r="A23" s="48">
        <v>4</v>
      </c>
      <c r="B23" s="4" t="s">
        <v>31</v>
      </c>
      <c r="C23" s="4"/>
      <c r="D23" s="7"/>
      <c r="E23" s="36"/>
      <c r="F23" s="6"/>
      <c r="G23" s="6"/>
      <c r="H23" s="6"/>
      <c r="I23" s="6"/>
      <c r="J23" s="29"/>
      <c r="K23" s="29"/>
      <c r="L23" s="46"/>
    </row>
    <row r="24" spans="1:12" s="33" customFormat="1" ht="15.75" x14ac:dyDescent="0.25">
      <c r="A24" s="48">
        <v>5</v>
      </c>
      <c r="B24" s="4" t="s">
        <v>30</v>
      </c>
      <c r="C24" s="4"/>
      <c r="D24" s="7"/>
      <c r="E24" s="36"/>
      <c r="F24" s="6"/>
      <c r="G24" s="6"/>
      <c r="H24" s="6"/>
      <c r="I24" s="6"/>
      <c r="J24" s="29"/>
      <c r="K24" s="29"/>
      <c r="L24" s="46"/>
    </row>
    <row r="25" spans="1:12" s="33" customFormat="1" ht="15.75" x14ac:dyDescent="0.25">
      <c r="A25" s="48">
        <v>6</v>
      </c>
      <c r="B25" s="3" t="s">
        <v>9</v>
      </c>
      <c r="C25" s="4" t="s">
        <v>8</v>
      </c>
      <c r="D25" s="7">
        <v>2</v>
      </c>
      <c r="E25" s="36">
        <v>53784</v>
      </c>
      <c r="F25" s="6"/>
      <c r="G25" s="6"/>
      <c r="H25" s="6">
        <v>1</v>
      </c>
      <c r="I25" s="6">
        <v>50</v>
      </c>
      <c r="J25" s="29">
        <f t="shared" si="0"/>
        <v>107568</v>
      </c>
      <c r="K25" s="29">
        <f t="shared" si="1"/>
        <v>5378400</v>
      </c>
      <c r="L25" s="46"/>
    </row>
    <row r="26" spans="1:12" s="33" customFormat="1" ht="15.75" x14ac:dyDescent="0.25">
      <c r="A26" s="40"/>
      <c r="B26" s="4"/>
      <c r="C26" s="4" t="s">
        <v>37</v>
      </c>
      <c r="D26" s="7">
        <v>1</v>
      </c>
      <c r="E26" s="36">
        <v>53784</v>
      </c>
      <c r="F26" s="6"/>
      <c r="G26" s="6"/>
      <c r="H26" s="6">
        <v>1</v>
      </c>
      <c r="I26" s="6">
        <v>50</v>
      </c>
      <c r="J26" s="29">
        <f t="shared" si="0"/>
        <v>53784</v>
      </c>
      <c r="K26" s="29">
        <f t="shared" si="1"/>
        <v>2689200</v>
      </c>
      <c r="L26" s="46"/>
    </row>
    <row r="27" spans="1:12" s="33" customFormat="1" ht="15.75" x14ac:dyDescent="0.25">
      <c r="A27" s="40"/>
      <c r="B27" s="4"/>
      <c r="C27" s="4" t="s">
        <v>17</v>
      </c>
      <c r="D27" s="7">
        <v>1</v>
      </c>
      <c r="E27" s="36">
        <v>53784</v>
      </c>
      <c r="F27" s="6"/>
      <c r="G27" s="6"/>
      <c r="H27" s="6">
        <v>1</v>
      </c>
      <c r="I27" s="6"/>
      <c r="J27" s="29">
        <f t="shared" si="0"/>
        <v>53784</v>
      </c>
      <c r="K27" s="29">
        <f t="shared" si="1"/>
        <v>0</v>
      </c>
      <c r="L27" s="46"/>
    </row>
    <row r="28" spans="1:12" s="33" customFormat="1" ht="15.75" x14ac:dyDescent="0.25">
      <c r="A28" s="49"/>
      <c r="B28" s="64" t="s">
        <v>1</v>
      </c>
      <c r="C28" s="64"/>
      <c r="D28" s="51"/>
      <c r="E28" s="52"/>
      <c r="F28" s="52">
        <f>SUM(F12:F23)</f>
        <v>0</v>
      </c>
      <c r="G28" s="52">
        <f>SUM(G12:G23)</f>
        <v>57000</v>
      </c>
      <c r="H28" s="53"/>
      <c r="I28" s="52"/>
      <c r="J28" s="54">
        <f>SUM(J12:J27)</f>
        <v>971328</v>
      </c>
      <c r="K28" s="54">
        <f>SUM(K12:K27)</f>
        <v>70240800</v>
      </c>
      <c r="L28" s="52"/>
    </row>
    <row r="29" spans="1:12" s="33" customFormat="1" ht="15.75" x14ac:dyDescent="0.25">
      <c r="A29" s="9"/>
      <c r="B29" s="10"/>
      <c r="C29" s="10"/>
      <c r="D29" s="11"/>
      <c r="E29" s="12"/>
      <c r="F29" s="12"/>
      <c r="G29" s="12"/>
      <c r="H29" s="13"/>
      <c r="I29" s="12"/>
      <c r="J29" s="12"/>
      <c r="K29" s="12"/>
      <c r="L29" s="12"/>
    </row>
    <row r="30" spans="1:12" s="33" customFormat="1" ht="15.75" x14ac:dyDescent="0.25">
      <c r="A30" s="10"/>
      <c r="B30" s="65"/>
      <c r="C30" s="65"/>
      <c r="D30" s="65"/>
      <c r="E30" s="65"/>
      <c r="F30" s="65"/>
      <c r="G30" s="65"/>
      <c r="H30" s="65"/>
      <c r="I30" s="65"/>
      <c r="J30" s="65"/>
      <c r="K30" s="65"/>
      <c r="L30" s="65"/>
    </row>
    <row r="31" spans="1:12" s="33" customFormat="1" ht="15.75" x14ac:dyDescent="0.25">
      <c r="A31" s="35"/>
      <c r="B31" s="65" t="s">
        <v>57</v>
      </c>
      <c r="C31" s="65"/>
      <c r="D31" s="65"/>
      <c r="E31" s="65"/>
      <c r="F31" s="65"/>
      <c r="G31" s="65"/>
      <c r="H31" s="65"/>
      <c r="I31" s="65"/>
      <c r="J31" s="65"/>
      <c r="K31" s="65"/>
      <c r="L31" s="65"/>
    </row>
    <row r="32" spans="1:12" s="33" customFormat="1" ht="15.75" x14ac:dyDescent="0.25"/>
    <row r="33" spans="1:12" s="33" customFormat="1" ht="110.25" x14ac:dyDescent="0.25">
      <c r="A33" s="40" t="s">
        <v>0</v>
      </c>
      <c r="B33" s="40" t="s">
        <v>13</v>
      </c>
      <c r="C33" s="40" t="s">
        <v>15</v>
      </c>
      <c r="D33" s="41" t="s">
        <v>24</v>
      </c>
      <c r="E33" s="42" t="s">
        <v>25</v>
      </c>
      <c r="F33" s="43" t="s">
        <v>26</v>
      </c>
      <c r="G33" s="41" t="s">
        <v>27</v>
      </c>
      <c r="H33" s="41" t="s">
        <v>16</v>
      </c>
      <c r="I33" s="41" t="s">
        <v>14</v>
      </c>
      <c r="J33" s="44" t="s">
        <v>28</v>
      </c>
      <c r="K33" s="44" t="s">
        <v>29</v>
      </c>
      <c r="L33" s="41" t="s">
        <v>5</v>
      </c>
    </row>
    <row r="34" spans="1:12" s="33" customFormat="1" ht="15.75" x14ac:dyDescent="0.25">
      <c r="A34" s="45">
        <v>1</v>
      </c>
      <c r="B34" s="3" t="s">
        <v>2</v>
      </c>
      <c r="C34" s="4"/>
      <c r="D34" s="5"/>
      <c r="E34" s="34"/>
      <c r="F34" s="6"/>
      <c r="G34" s="6"/>
      <c r="H34" s="6"/>
      <c r="I34" s="6"/>
      <c r="J34" s="29"/>
      <c r="K34" s="29"/>
      <c r="L34" s="46"/>
    </row>
    <row r="35" spans="1:12" s="33" customFormat="1" ht="31.5" x14ac:dyDescent="0.25">
      <c r="A35" s="45"/>
      <c r="B35" s="55" t="s">
        <v>48</v>
      </c>
      <c r="C35" s="37" t="s">
        <v>75</v>
      </c>
      <c r="D35" s="7">
        <v>1</v>
      </c>
      <c r="E35" s="36">
        <v>53784</v>
      </c>
      <c r="F35" s="6"/>
      <c r="G35" s="6">
        <v>2000</v>
      </c>
      <c r="H35" s="6">
        <v>1</v>
      </c>
      <c r="I35" s="6">
        <v>100</v>
      </c>
      <c r="J35" s="29">
        <f>G35+F35+(D35*E35)</f>
        <v>55784</v>
      </c>
      <c r="K35" s="29">
        <f>J35*I35*H35</f>
        <v>5578400</v>
      </c>
      <c r="L35" s="46"/>
    </row>
    <row r="36" spans="1:12" s="33" customFormat="1" ht="110.25" x14ac:dyDescent="0.25">
      <c r="A36" s="45"/>
      <c r="B36" s="55" t="s">
        <v>76</v>
      </c>
      <c r="C36" s="37" t="s">
        <v>63</v>
      </c>
      <c r="D36" s="7">
        <v>2</v>
      </c>
      <c r="E36" s="36">
        <v>53784</v>
      </c>
      <c r="F36" s="6"/>
      <c r="G36" s="6">
        <v>50000</v>
      </c>
      <c r="H36" s="6">
        <v>1</v>
      </c>
      <c r="I36" s="6">
        <v>100</v>
      </c>
      <c r="J36" s="29">
        <f>G36+F36+(D36*E36)</f>
        <v>157568</v>
      </c>
      <c r="K36" s="29">
        <f>J36*I36*H36</f>
        <v>15756800</v>
      </c>
      <c r="L36" s="46"/>
    </row>
    <row r="37" spans="1:12" s="33" customFormat="1" ht="15.75" x14ac:dyDescent="0.25">
      <c r="A37" s="45">
        <v>2</v>
      </c>
      <c r="B37" s="3" t="s">
        <v>7</v>
      </c>
      <c r="C37" s="4" t="s">
        <v>8</v>
      </c>
      <c r="D37" s="7">
        <v>2</v>
      </c>
      <c r="E37" s="36">
        <v>53784</v>
      </c>
      <c r="F37" s="6"/>
      <c r="G37" s="6"/>
      <c r="H37" s="6">
        <v>1</v>
      </c>
      <c r="I37" s="6">
        <v>20</v>
      </c>
      <c r="J37" s="29">
        <f t="shared" ref="J37:J39" si="2">G37+F37+(D37*E37)</f>
        <v>107568</v>
      </c>
      <c r="K37" s="29">
        <f t="shared" ref="K37:K39" si="3">J37*I37*H37</f>
        <v>2151360</v>
      </c>
      <c r="L37" s="46"/>
    </row>
    <row r="38" spans="1:12" s="33" customFormat="1" ht="15.75" x14ac:dyDescent="0.25">
      <c r="A38" s="48"/>
      <c r="B38" s="4"/>
      <c r="C38" s="4" t="s">
        <v>36</v>
      </c>
      <c r="D38" s="7">
        <v>1</v>
      </c>
      <c r="E38" s="36">
        <v>53784</v>
      </c>
      <c r="F38" s="6"/>
      <c r="G38" s="6"/>
      <c r="H38" s="6">
        <v>1</v>
      </c>
      <c r="I38" s="6">
        <v>40</v>
      </c>
      <c r="J38" s="29">
        <f t="shared" si="2"/>
        <v>53784</v>
      </c>
      <c r="K38" s="29">
        <f t="shared" si="3"/>
        <v>2151360</v>
      </c>
      <c r="L38" s="46"/>
    </row>
    <row r="39" spans="1:12" s="33" customFormat="1" ht="15.75" x14ac:dyDescent="0.25">
      <c r="A39" s="48"/>
      <c r="B39" s="4"/>
      <c r="C39" s="4" t="s">
        <v>17</v>
      </c>
      <c r="D39" s="7">
        <v>1</v>
      </c>
      <c r="E39" s="36">
        <v>53784</v>
      </c>
      <c r="F39" s="6"/>
      <c r="G39" s="6"/>
      <c r="H39" s="6">
        <v>1</v>
      </c>
      <c r="I39" s="6">
        <v>40</v>
      </c>
      <c r="J39" s="29">
        <f t="shared" si="2"/>
        <v>53784</v>
      </c>
      <c r="K39" s="29">
        <f t="shared" si="3"/>
        <v>2151360</v>
      </c>
      <c r="L39" s="46"/>
    </row>
    <row r="40" spans="1:12" s="33" customFormat="1" ht="15.75" x14ac:dyDescent="0.25">
      <c r="A40" s="45">
        <v>3</v>
      </c>
      <c r="B40" s="3" t="s">
        <v>18</v>
      </c>
      <c r="C40" s="4"/>
      <c r="D40" s="7"/>
      <c r="E40" s="36"/>
      <c r="F40" s="6"/>
      <c r="G40" s="6"/>
      <c r="H40" s="6"/>
      <c r="I40" s="6"/>
      <c r="J40" s="29"/>
      <c r="K40" s="29"/>
      <c r="L40" s="46"/>
    </row>
    <row r="41" spans="1:12" s="33" customFormat="1" ht="15.75" x14ac:dyDescent="0.25">
      <c r="A41" s="49" t="s">
        <v>22</v>
      </c>
      <c r="B41" s="4" t="s">
        <v>3</v>
      </c>
      <c r="C41" s="4"/>
      <c r="D41" s="7"/>
      <c r="E41" s="36"/>
      <c r="F41" s="6"/>
      <c r="G41" s="6"/>
      <c r="H41" s="6"/>
      <c r="I41" s="6"/>
      <c r="J41" s="29"/>
      <c r="K41" s="29"/>
      <c r="L41" s="46"/>
    </row>
    <row r="42" spans="1:12" s="33" customFormat="1" ht="15.75" x14ac:dyDescent="0.25">
      <c r="A42" s="49" t="s">
        <v>21</v>
      </c>
      <c r="B42" s="4" t="s">
        <v>4</v>
      </c>
      <c r="C42" s="4"/>
      <c r="D42" s="7"/>
      <c r="E42" s="36"/>
      <c r="F42" s="6"/>
      <c r="G42" s="6"/>
      <c r="H42" s="6"/>
      <c r="I42" s="6"/>
      <c r="J42" s="29"/>
      <c r="K42" s="29"/>
      <c r="L42" s="46"/>
    </row>
    <row r="43" spans="1:12" s="33" customFormat="1" ht="15.75" x14ac:dyDescent="0.25">
      <c r="A43" s="49" t="s">
        <v>20</v>
      </c>
      <c r="B43" s="4" t="s">
        <v>19</v>
      </c>
      <c r="C43" s="4"/>
      <c r="D43" s="7"/>
      <c r="E43" s="36"/>
      <c r="F43" s="6"/>
      <c r="G43" s="6"/>
      <c r="H43" s="6"/>
      <c r="I43" s="6"/>
      <c r="J43" s="29"/>
      <c r="K43" s="29"/>
      <c r="L43" s="46"/>
    </row>
    <row r="44" spans="1:12" s="33" customFormat="1" ht="47.25" x14ac:dyDescent="0.25">
      <c r="A44" s="48">
        <v>4</v>
      </c>
      <c r="B44" s="4" t="s">
        <v>31</v>
      </c>
      <c r="C44" s="4"/>
      <c r="D44" s="7"/>
      <c r="E44" s="36"/>
      <c r="F44" s="6"/>
      <c r="G44" s="6"/>
      <c r="H44" s="6"/>
      <c r="I44" s="6"/>
      <c r="J44" s="29"/>
      <c r="K44" s="29"/>
      <c r="L44" s="46"/>
    </row>
    <row r="45" spans="1:12" s="33" customFormat="1" ht="15.75" x14ac:dyDescent="0.25">
      <c r="A45" s="48">
        <v>5</v>
      </c>
      <c r="B45" s="4" t="s">
        <v>30</v>
      </c>
      <c r="C45" s="4"/>
      <c r="D45" s="7"/>
      <c r="E45" s="36"/>
      <c r="F45" s="6"/>
      <c r="G45" s="6"/>
      <c r="H45" s="6"/>
      <c r="I45" s="6"/>
      <c r="J45" s="29"/>
      <c r="K45" s="29"/>
      <c r="L45" s="46"/>
    </row>
    <row r="46" spans="1:12" s="33" customFormat="1" ht="15.75" x14ac:dyDescent="0.25">
      <c r="A46" s="48">
        <v>6</v>
      </c>
      <c r="B46" s="3" t="s">
        <v>9</v>
      </c>
      <c r="C46" s="4" t="s">
        <v>8</v>
      </c>
      <c r="D46" s="7">
        <v>2</v>
      </c>
      <c r="E46" s="36">
        <v>53784</v>
      </c>
      <c r="F46" s="6"/>
      <c r="G46" s="6"/>
      <c r="H46" s="6">
        <v>1</v>
      </c>
      <c r="I46" s="6">
        <v>20</v>
      </c>
      <c r="J46" s="29">
        <f t="shared" ref="J46:J48" si="4">G46+F46+(D46*E46)</f>
        <v>107568</v>
      </c>
      <c r="K46" s="29">
        <f t="shared" ref="K46:K48" si="5">J46*I46*H46</f>
        <v>2151360</v>
      </c>
      <c r="L46" s="46"/>
    </row>
    <row r="47" spans="1:12" s="33" customFormat="1" ht="15.75" x14ac:dyDescent="0.25">
      <c r="A47" s="40"/>
      <c r="B47" s="4"/>
      <c r="C47" s="4" t="s">
        <v>37</v>
      </c>
      <c r="D47" s="7">
        <v>1</v>
      </c>
      <c r="E47" s="36">
        <v>53784</v>
      </c>
      <c r="F47" s="6"/>
      <c r="G47" s="6"/>
      <c r="H47" s="6">
        <v>1</v>
      </c>
      <c r="I47" s="6">
        <v>40</v>
      </c>
      <c r="J47" s="29">
        <f t="shared" si="4"/>
        <v>53784</v>
      </c>
      <c r="K47" s="29">
        <f t="shared" si="5"/>
        <v>2151360</v>
      </c>
      <c r="L47" s="46"/>
    </row>
    <row r="48" spans="1:12" s="33" customFormat="1" ht="15.75" x14ac:dyDescent="0.25">
      <c r="A48" s="40"/>
      <c r="B48" s="4"/>
      <c r="C48" s="4" t="s">
        <v>17</v>
      </c>
      <c r="D48" s="7">
        <v>1</v>
      </c>
      <c r="E48" s="36">
        <v>53784</v>
      </c>
      <c r="F48" s="6"/>
      <c r="G48" s="6"/>
      <c r="H48" s="6">
        <v>1</v>
      </c>
      <c r="I48" s="6">
        <v>40</v>
      </c>
      <c r="J48" s="29">
        <f t="shared" si="4"/>
        <v>53784</v>
      </c>
      <c r="K48" s="29">
        <f t="shared" si="5"/>
        <v>2151360</v>
      </c>
      <c r="L48" s="46"/>
    </row>
    <row r="49" spans="1:12" s="33" customFormat="1" ht="15.75" x14ac:dyDescent="0.25">
      <c r="A49" s="49"/>
      <c r="B49" s="64" t="s">
        <v>1</v>
      </c>
      <c r="C49" s="64"/>
      <c r="D49" s="51"/>
      <c r="E49" s="52"/>
      <c r="F49" s="52">
        <f>SUM(F34:F44)</f>
        <v>0</v>
      </c>
      <c r="G49" s="52">
        <f>SUM(G34:G44)</f>
        <v>52000</v>
      </c>
      <c r="H49" s="53"/>
      <c r="I49" s="52"/>
      <c r="J49" s="54">
        <f>SUM(J34:J48)</f>
        <v>643624</v>
      </c>
      <c r="K49" s="54">
        <f>SUM(K34:K48)</f>
        <v>34243360</v>
      </c>
      <c r="L49" s="52"/>
    </row>
    <row r="50" spans="1:12" s="2" customFormat="1" ht="1.5" customHeight="1" x14ac:dyDescent="0.25"/>
    <row r="51" spans="1:12" s="2" customFormat="1" ht="19.5" customHeight="1" x14ac:dyDescent="0.25">
      <c r="A51" s="9"/>
      <c r="B51" s="10"/>
      <c r="C51" s="10"/>
      <c r="D51" s="11"/>
      <c r="E51" s="12"/>
      <c r="F51" s="12"/>
      <c r="G51" s="12"/>
      <c r="H51" s="13"/>
      <c r="I51" s="12"/>
      <c r="J51" s="12"/>
      <c r="K51" s="12"/>
      <c r="L51" s="12"/>
    </row>
    <row r="52" spans="1:12" s="2" customFormat="1" ht="19.5" customHeight="1" x14ac:dyDescent="0.25">
      <c r="A52" s="9"/>
      <c r="B52" s="10"/>
      <c r="C52" s="10"/>
      <c r="D52" s="11"/>
      <c r="E52" s="12"/>
      <c r="F52" s="12"/>
      <c r="G52" s="12"/>
      <c r="H52" s="13"/>
      <c r="I52" s="12"/>
      <c r="J52" s="12"/>
      <c r="K52" s="12"/>
      <c r="L52" s="12"/>
    </row>
    <row r="53" spans="1:12" s="2" customFormat="1" ht="29.25" customHeight="1" x14ac:dyDescent="0.25">
      <c r="A53" s="20" t="s">
        <v>12</v>
      </c>
      <c r="B53" s="57" t="s">
        <v>23</v>
      </c>
      <c r="C53" s="57"/>
      <c r="D53" s="57"/>
      <c r="E53" s="57"/>
      <c r="F53" s="57"/>
      <c r="G53" s="57"/>
      <c r="H53" s="57"/>
      <c r="I53" s="57"/>
      <c r="J53" s="57"/>
      <c r="K53" s="57"/>
      <c r="L53" s="57"/>
    </row>
    <row r="54" spans="1:12" s="8" customFormat="1" ht="15.75" x14ac:dyDescent="0.25">
      <c r="A54" s="25"/>
      <c r="B54" s="25"/>
      <c r="C54" s="25"/>
      <c r="D54" s="25"/>
      <c r="E54" s="25"/>
      <c r="F54" s="25"/>
      <c r="G54" s="25"/>
      <c r="H54" s="25"/>
      <c r="I54" s="25"/>
      <c r="J54" s="25"/>
      <c r="K54" s="25"/>
      <c r="L54" s="25"/>
    </row>
    <row r="55" spans="1:12" s="8" customFormat="1" ht="15.75" x14ac:dyDescent="0.25">
      <c r="A55" s="25"/>
      <c r="B55" s="25"/>
      <c r="C55" s="25"/>
      <c r="D55" s="25"/>
      <c r="E55" s="25"/>
      <c r="F55" s="25"/>
      <c r="G55" s="25"/>
      <c r="H55" s="25"/>
      <c r="I55" s="25"/>
      <c r="J55" s="25"/>
      <c r="K55" s="25"/>
      <c r="L55" s="25"/>
    </row>
    <row r="56" spans="1:12" s="8" customFormat="1" ht="15.75" x14ac:dyDescent="0.25">
      <c r="A56" s="25"/>
      <c r="B56" s="25"/>
      <c r="C56" s="25"/>
      <c r="D56" s="25"/>
      <c r="E56" s="25"/>
      <c r="F56" s="25"/>
      <c r="G56" s="25"/>
      <c r="H56" s="25"/>
      <c r="I56" s="25"/>
      <c r="J56" s="25"/>
      <c r="K56" s="25"/>
      <c r="L56" s="25"/>
    </row>
    <row r="57" spans="1:12" s="8" customFormat="1" ht="15.75" x14ac:dyDescent="0.25">
      <c r="A57" s="25"/>
      <c r="B57" s="25"/>
      <c r="C57" s="25"/>
      <c r="D57" s="25"/>
      <c r="E57" s="25"/>
      <c r="F57" s="25"/>
      <c r="G57" s="25"/>
      <c r="H57" s="25"/>
      <c r="I57" s="25"/>
      <c r="J57" s="25"/>
      <c r="K57" s="25"/>
      <c r="L57" s="25"/>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6"/>
      <c r="L71" s="26"/>
    </row>
    <row r="72" spans="1:12" s="8" customFormat="1" ht="15.75" x14ac:dyDescent="0.25">
      <c r="A72" s="25"/>
      <c r="B72" s="25"/>
      <c r="C72" s="25"/>
      <c r="D72" s="25"/>
      <c r="E72" s="25"/>
      <c r="F72" s="25"/>
      <c r="G72" s="25"/>
      <c r="H72" s="25"/>
      <c r="I72" s="25"/>
      <c r="J72" s="25"/>
      <c r="K72" s="26"/>
      <c r="L72" s="26"/>
    </row>
    <row r="73" spans="1:12" s="8" customFormat="1" ht="15.75" x14ac:dyDescent="0.25">
      <c r="A73" s="25"/>
      <c r="B73" s="25"/>
      <c r="C73" s="25"/>
      <c r="D73" s="25"/>
      <c r="E73" s="25"/>
      <c r="F73" s="25"/>
      <c r="G73" s="25"/>
      <c r="H73" s="25"/>
      <c r="I73" s="25"/>
      <c r="J73" s="25"/>
      <c r="K73" s="26"/>
      <c r="L73" s="26"/>
    </row>
    <row r="74" spans="1:12" s="8" customFormat="1" ht="15.75" x14ac:dyDescent="0.25">
      <c r="A74" s="25"/>
      <c r="B74" s="25"/>
      <c r="C74" s="25"/>
      <c r="D74" s="25"/>
      <c r="E74" s="25"/>
      <c r="F74" s="25"/>
      <c r="G74" s="25"/>
      <c r="H74" s="25"/>
      <c r="I74" s="25"/>
      <c r="J74" s="25"/>
      <c r="K74" s="26"/>
      <c r="L74" s="26"/>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30"/>
      <c r="L80" s="30"/>
    </row>
    <row r="81" spans="1:12" s="8" customFormat="1" ht="15.75" x14ac:dyDescent="0.25">
      <c r="A81" s="25"/>
      <c r="B81" s="25"/>
      <c r="C81" s="25"/>
      <c r="D81" s="25"/>
      <c r="E81" s="25"/>
      <c r="F81" s="25"/>
      <c r="G81" s="25"/>
      <c r="H81" s="25"/>
      <c r="I81" s="25"/>
      <c r="J81" s="25"/>
      <c r="K81" s="31">
        <f>$K$28</f>
        <v>70240800</v>
      </c>
      <c r="L81" s="30"/>
    </row>
    <row r="82" spans="1:12" s="8" customFormat="1" ht="15.75" x14ac:dyDescent="0.25">
      <c r="A82" s="25"/>
      <c r="B82" s="25"/>
      <c r="C82" s="25"/>
      <c r="D82" s="25"/>
      <c r="E82" s="25"/>
      <c r="F82" s="25"/>
      <c r="G82" s="25"/>
      <c r="H82" s="25"/>
      <c r="I82" s="25"/>
      <c r="J82" s="25"/>
      <c r="K82" s="31">
        <f>$K$49</f>
        <v>34243360</v>
      </c>
      <c r="L82" s="32"/>
    </row>
    <row r="83" spans="1:12" s="8" customFormat="1" ht="15.75" x14ac:dyDescent="0.25">
      <c r="A83" s="25"/>
      <c r="B83" s="25"/>
      <c r="C83" s="25"/>
      <c r="D83" s="25"/>
      <c r="E83" s="25"/>
      <c r="F83" s="25"/>
      <c r="G83" s="25"/>
      <c r="H83" s="25"/>
      <c r="I83" s="25"/>
      <c r="J83" s="25"/>
      <c r="K83" s="31">
        <f>K81-K82</f>
        <v>35997440</v>
      </c>
      <c r="L83" s="32">
        <f>K83/K81*100%</f>
        <v>0.51248619036229659</v>
      </c>
    </row>
    <row r="84" spans="1:12" s="8" customFormat="1" ht="15.75" x14ac:dyDescent="0.25">
      <c r="A84" s="25"/>
      <c r="B84" s="25"/>
      <c r="C84" s="25"/>
      <c r="D84" s="25"/>
      <c r="E84" s="25"/>
      <c r="F84" s="25"/>
      <c r="G84" s="25"/>
      <c r="H84" s="25"/>
      <c r="I84" s="25"/>
      <c r="J84" s="25"/>
      <c r="K84" s="30"/>
      <c r="L84" s="32">
        <f>K82/K81*100%</f>
        <v>0.48751380963770347</v>
      </c>
    </row>
    <row r="85" spans="1:12" s="2" customFormat="1" ht="20.100000000000001" customHeight="1" x14ac:dyDescent="0.25">
      <c r="A85" s="24"/>
      <c r="B85" s="27"/>
      <c r="C85" s="28"/>
      <c r="D85" s="28"/>
      <c r="E85" s="28"/>
      <c r="F85" s="28"/>
      <c r="G85" s="23"/>
      <c r="H85" s="23"/>
      <c r="I85" s="23"/>
      <c r="J85" s="23"/>
      <c r="K85" s="23"/>
      <c r="L85" s="23"/>
    </row>
  </sheetData>
  <sheetProtection selectLockedCells="1" selectUnlockedCells="1"/>
  <mergeCells count="13">
    <mergeCell ref="B7:K7"/>
    <mergeCell ref="B1:K1"/>
    <mergeCell ref="B2:K2"/>
    <mergeCell ref="B3:K3"/>
    <mergeCell ref="B5:C6"/>
    <mergeCell ref="I5:K6"/>
    <mergeCell ref="B53:L53"/>
    <mergeCell ref="B8:K8"/>
    <mergeCell ref="B9:K9"/>
    <mergeCell ref="B28:C28"/>
    <mergeCell ref="B30:L30"/>
    <mergeCell ref="B31:L31"/>
    <mergeCell ref="B49:C49"/>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6"/>
  <sheetViews>
    <sheetView topLeftCell="A22" zoomScale="70" zoomScaleNormal="70" zoomScaleSheetLayoutView="90" workbookViewId="0">
      <selection activeCell="B8" sqref="B8:K8"/>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 style="15" customWidth="1"/>
    <col min="11" max="11" width="15.5703125" style="15" customWidth="1"/>
    <col min="12" max="12" width="14.140625" style="15" customWidth="1"/>
    <col min="13" max="256" width="9.140625"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140625"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140625"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140625"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140625"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140625"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140625"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140625"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140625"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140625"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140625"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140625"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140625"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140625"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140625"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140625"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140625"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140625"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140625"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140625"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140625"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140625"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140625"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140625"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140625"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140625"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140625"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140625"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140625"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140625"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140625"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140625"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140625"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140625"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140625"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140625"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140625"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140625"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140625"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140625"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140625"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140625"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140625"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140625"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140625"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140625"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140625"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140625"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140625"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140625"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140625"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140625"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140625"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140625"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140625"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140625"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140625"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140625"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140625"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140625"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140625"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140625"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140625"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140625"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91</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15.75" x14ac:dyDescent="0.25">
      <c r="A13" s="45"/>
      <c r="B13" s="55" t="s">
        <v>61</v>
      </c>
      <c r="C13" s="37" t="s">
        <v>62</v>
      </c>
      <c r="D13" s="7">
        <v>1</v>
      </c>
      <c r="E13" s="36">
        <v>53784</v>
      </c>
      <c r="F13" s="6"/>
      <c r="G13" s="6">
        <v>2000</v>
      </c>
      <c r="H13" s="6">
        <v>1</v>
      </c>
      <c r="I13" s="6">
        <v>50</v>
      </c>
      <c r="J13" s="29">
        <f>G13+F13+(D13*E13)</f>
        <v>55784</v>
      </c>
      <c r="K13" s="29">
        <f>J13*I13*H13</f>
        <v>2789200</v>
      </c>
      <c r="L13" s="46"/>
    </row>
    <row r="14" spans="1:12" s="33" customFormat="1" ht="31.5" x14ac:dyDescent="0.25">
      <c r="A14" s="45"/>
      <c r="B14" s="55" t="s">
        <v>65</v>
      </c>
      <c r="C14" s="37" t="s">
        <v>63</v>
      </c>
      <c r="D14" s="7">
        <v>1</v>
      </c>
      <c r="E14" s="36">
        <v>53784</v>
      </c>
      <c r="F14" s="6"/>
      <c r="G14" s="6">
        <v>5000</v>
      </c>
      <c r="H14" s="6">
        <v>1</v>
      </c>
      <c r="I14" s="6">
        <v>50</v>
      </c>
      <c r="J14" s="29">
        <f>G14+F14+(D14*E14)</f>
        <v>58784</v>
      </c>
      <c r="K14" s="29">
        <f>J14*I14*H14</f>
        <v>2939200</v>
      </c>
      <c r="L14" s="46"/>
    </row>
    <row r="15" spans="1:12" s="33" customFormat="1" ht="15.75" x14ac:dyDescent="0.25">
      <c r="A15" s="45">
        <v>2</v>
      </c>
      <c r="B15" s="3" t="s">
        <v>7</v>
      </c>
      <c r="C15" s="4" t="s">
        <v>8</v>
      </c>
      <c r="D15" s="7">
        <v>2</v>
      </c>
      <c r="E15" s="36">
        <v>53784</v>
      </c>
      <c r="F15" s="6"/>
      <c r="G15" s="6"/>
      <c r="H15" s="6">
        <v>1</v>
      </c>
      <c r="I15" s="6">
        <v>25</v>
      </c>
      <c r="J15" s="29">
        <f t="shared" ref="J15:J26" si="0">G15+F15+(D15*E15)</f>
        <v>107568</v>
      </c>
      <c r="K15" s="29">
        <f t="shared" ref="K15:K26" si="1">J15*I15*H15</f>
        <v>2689200</v>
      </c>
      <c r="L15" s="46"/>
    </row>
    <row r="16" spans="1:12" s="33" customFormat="1" ht="15.75" x14ac:dyDescent="0.25">
      <c r="A16" s="48"/>
      <c r="B16" s="4"/>
      <c r="C16" s="4" t="s">
        <v>36</v>
      </c>
      <c r="D16" s="7">
        <v>1</v>
      </c>
      <c r="E16" s="36">
        <v>53784</v>
      </c>
      <c r="F16" s="6"/>
      <c r="G16" s="6"/>
      <c r="H16" s="6">
        <v>1</v>
      </c>
      <c r="I16" s="6">
        <v>25</v>
      </c>
      <c r="J16" s="29">
        <f t="shared" si="0"/>
        <v>53784</v>
      </c>
      <c r="K16" s="29">
        <f t="shared" si="1"/>
        <v>1344600</v>
      </c>
      <c r="L16" s="46"/>
    </row>
    <row r="17" spans="1:12" s="33" customFormat="1" ht="15.75" x14ac:dyDescent="0.25">
      <c r="A17" s="48"/>
      <c r="B17" s="4"/>
      <c r="C17" s="4" t="s">
        <v>17</v>
      </c>
      <c r="D17" s="7">
        <v>1</v>
      </c>
      <c r="E17" s="36">
        <v>53784</v>
      </c>
      <c r="F17" s="6"/>
      <c r="G17" s="6"/>
      <c r="H17" s="6">
        <v>1</v>
      </c>
      <c r="I17" s="6"/>
      <c r="J17" s="29">
        <f t="shared" si="0"/>
        <v>53784</v>
      </c>
      <c r="K17" s="29">
        <f t="shared" si="1"/>
        <v>0</v>
      </c>
      <c r="L17" s="46"/>
    </row>
    <row r="18" spans="1:12" s="33" customFormat="1" ht="15.75" x14ac:dyDescent="0.25">
      <c r="A18" s="45">
        <v>3</v>
      </c>
      <c r="B18" s="3" t="s">
        <v>18</v>
      </c>
      <c r="C18" s="4"/>
      <c r="D18" s="7"/>
      <c r="E18" s="36"/>
      <c r="F18" s="6"/>
      <c r="G18" s="6"/>
      <c r="H18" s="6"/>
      <c r="I18" s="6"/>
      <c r="J18" s="29"/>
      <c r="K18" s="29"/>
      <c r="L18" s="46"/>
    </row>
    <row r="19" spans="1:12" s="33" customFormat="1" ht="15.75" x14ac:dyDescent="0.25">
      <c r="A19" s="49" t="s">
        <v>22</v>
      </c>
      <c r="B19" s="4" t="s">
        <v>3</v>
      </c>
      <c r="C19" s="4"/>
      <c r="D19" s="7"/>
      <c r="E19" s="36"/>
      <c r="F19" s="6"/>
      <c r="G19" s="6"/>
      <c r="H19" s="6"/>
      <c r="I19" s="6"/>
      <c r="J19" s="29"/>
      <c r="K19" s="29"/>
      <c r="L19" s="46"/>
    </row>
    <row r="20" spans="1:12" s="33" customFormat="1" ht="15.75" x14ac:dyDescent="0.25">
      <c r="A20" s="49" t="s">
        <v>21</v>
      </c>
      <c r="B20" s="4" t="s">
        <v>4</v>
      </c>
      <c r="C20" s="4"/>
      <c r="D20" s="7"/>
      <c r="E20" s="36"/>
      <c r="F20" s="6"/>
      <c r="G20" s="6"/>
      <c r="H20" s="6"/>
      <c r="I20" s="6"/>
      <c r="J20" s="29"/>
      <c r="K20" s="29"/>
      <c r="L20" s="46"/>
    </row>
    <row r="21" spans="1:12" s="33" customFormat="1" ht="15.75" x14ac:dyDescent="0.25">
      <c r="A21" s="49" t="s">
        <v>20</v>
      </c>
      <c r="B21" s="4" t="s">
        <v>19</v>
      </c>
      <c r="C21" s="4"/>
      <c r="D21" s="7"/>
      <c r="E21" s="36"/>
      <c r="F21" s="6"/>
      <c r="G21" s="6"/>
      <c r="H21" s="6"/>
      <c r="I21" s="6"/>
      <c r="J21" s="29"/>
      <c r="K21" s="29"/>
      <c r="L21" s="46"/>
    </row>
    <row r="22" spans="1:12" s="33" customFormat="1" ht="47.25" x14ac:dyDescent="0.25">
      <c r="A22" s="48">
        <v>4</v>
      </c>
      <c r="B22" s="4" t="s">
        <v>31</v>
      </c>
      <c r="C22" s="4"/>
      <c r="D22" s="7"/>
      <c r="E22" s="36"/>
      <c r="F22" s="6"/>
      <c r="G22" s="6"/>
      <c r="H22" s="6"/>
      <c r="I22" s="6"/>
      <c r="J22" s="29"/>
      <c r="K22" s="29"/>
      <c r="L22" s="46"/>
    </row>
    <row r="23" spans="1:12" s="33" customFormat="1" ht="15.75" x14ac:dyDescent="0.25">
      <c r="A23" s="48">
        <v>5</v>
      </c>
      <c r="B23" s="4" t="s">
        <v>30</v>
      </c>
      <c r="C23" s="4"/>
      <c r="D23" s="7"/>
      <c r="E23" s="36"/>
      <c r="F23" s="6"/>
      <c r="G23" s="6"/>
      <c r="H23" s="6"/>
      <c r="I23" s="6"/>
      <c r="J23" s="29"/>
      <c r="K23" s="29"/>
      <c r="L23" s="46"/>
    </row>
    <row r="24" spans="1:12" s="33" customFormat="1" ht="15.75" x14ac:dyDescent="0.25">
      <c r="A24" s="48">
        <v>6</v>
      </c>
      <c r="B24" s="3" t="s">
        <v>9</v>
      </c>
      <c r="C24" s="4" t="s">
        <v>8</v>
      </c>
      <c r="D24" s="7">
        <v>2</v>
      </c>
      <c r="E24" s="36">
        <v>53784</v>
      </c>
      <c r="F24" s="6"/>
      <c r="G24" s="6"/>
      <c r="H24" s="6">
        <v>1</v>
      </c>
      <c r="I24" s="6">
        <v>25</v>
      </c>
      <c r="J24" s="29">
        <f t="shared" si="0"/>
        <v>107568</v>
      </c>
      <c r="K24" s="29">
        <f t="shared" si="1"/>
        <v>2689200</v>
      </c>
      <c r="L24" s="46"/>
    </row>
    <row r="25" spans="1:12" s="33" customFormat="1" ht="15.75" x14ac:dyDescent="0.25">
      <c r="A25" s="40"/>
      <c r="B25" s="4"/>
      <c r="C25" s="4" t="s">
        <v>37</v>
      </c>
      <c r="D25" s="7">
        <v>1</v>
      </c>
      <c r="E25" s="36">
        <v>53784</v>
      </c>
      <c r="F25" s="6"/>
      <c r="G25" s="6"/>
      <c r="H25" s="6">
        <v>1</v>
      </c>
      <c r="I25" s="6">
        <v>25</v>
      </c>
      <c r="J25" s="29">
        <f t="shared" si="0"/>
        <v>53784</v>
      </c>
      <c r="K25" s="29">
        <f t="shared" si="1"/>
        <v>1344600</v>
      </c>
      <c r="L25" s="46"/>
    </row>
    <row r="26" spans="1:12" s="33" customFormat="1" ht="15.75" x14ac:dyDescent="0.25">
      <c r="A26" s="40"/>
      <c r="B26" s="4"/>
      <c r="C26" s="4" t="s">
        <v>17</v>
      </c>
      <c r="D26" s="7">
        <v>1</v>
      </c>
      <c r="E26" s="36">
        <v>53784</v>
      </c>
      <c r="F26" s="6"/>
      <c r="G26" s="6"/>
      <c r="H26" s="6">
        <v>1</v>
      </c>
      <c r="I26" s="6"/>
      <c r="J26" s="29">
        <f t="shared" si="0"/>
        <v>53784</v>
      </c>
      <c r="K26" s="29">
        <f t="shared" si="1"/>
        <v>0</v>
      </c>
      <c r="L26" s="46"/>
    </row>
    <row r="27" spans="1:12" s="33" customFormat="1" ht="15.75" x14ac:dyDescent="0.25">
      <c r="A27" s="50"/>
      <c r="B27" s="4"/>
      <c r="C27" s="4" t="s">
        <v>6</v>
      </c>
      <c r="D27" s="7"/>
      <c r="E27" s="36"/>
      <c r="F27" s="6"/>
      <c r="G27" s="6"/>
      <c r="H27" s="6"/>
      <c r="I27" s="6"/>
      <c r="J27" s="29"/>
      <c r="K27" s="29"/>
      <c r="L27" s="46"/>
    </row>
    <row r="28" spans="1:12" s="33" customFormat="1" ht="15.75" x14ac:dyDescent="0.25">
      <c r="A28" s="49"/>
      <c r="B28" s="64" t="s">
        <v>1</v>
      </c>
      <c r="C28" s="64"/>
      <c r="D28" s="51"/>
      <c r="E28" s="52"/>
      <c r="F28" s="52">
        <f>SUM(F12:F22)</f>
        <v>0</v>
      </c>
      <c r="G28" s="52">
        <f>SUM(G12:G22)</f>
        <v>7000</v>
      </c>
      <c r="H28" s="53"/>
      <c r="I28" s="52"/>
      <c r="J28" s="54">
        <f>SUM(J12:J27)</f>
        <v>544840</v>
      </c>
      <c r="K28" s="54">
        <f>SUM(K12:K27)</f>
        <v>13796000</v>
      </c>
      <c r="L28" s="52"/>
    </row>
    <row r="29" spans="1:12" s="33" customFormat="1" ht="15.75" x14ac:dyDescent="0.25">
      <c r="A29" s="9"/>
      <c r="B29" s="10"/>
      <c r="C29" s="10"/>
      <c r="D29" s="11"/>
      <c r="E29" s="12"/>
      <c r="F29" s="12"/>
      <c r="G29" s="12"/>
      <c r="H29" s="13"/>
      <c r="I29" s="12"/>
      <c r="J29" s="12"/>
      <c r="K29" s="12"/>
      <c r="L29" s="12"/>
    </row>
    <row r="30" spans="1:12" s="33" customFormat="1" ht="15.75" x14ac:dyDescent="0.25">
      <c r="A30" s="10"/>
      <c r="B30" s="65"/>
      <c r="C30" s="65"/>
      <c r="D30" s="65"/>
      <c r="E30" s="65"/>
      <c r="F30" s="65"/>
      <c r="G30" s="65"/>
      <c r="H30" s="65"/>
      <c r="I30" s="65"/>
      <c r="J30" s="65"/>
      <c r="K30" s="65"/>
      <c r="L30" s="65"/>
    </row>
    <row r="31" spans="1:12" s="33" customFormat="1" ht="15.75" x14ac:dyDescent="0.25">
      <c r="A31" s="35"/>
      <c r="B31" s="65" t="s">
        <v>57</v>
      </c>
      <c r="C31" s="65"/>
      <c r="D31" s="65"/>
      <c r="E31" s="65"/>
      <c r="F31" s="65"/>
      <c r="G31" s="65"/>
      <c r="H31" s="65"/>
      <c r="I31" s="65"/>
      <c r="J31" s="65"/>
      <c r="K31" s="65"/>
      <c r="L31" s="65"/>
    </row>
    <row r="32" spans="1:12" s="33" customFormat="1" ht="15.75" x14ac:dyDescent="0.25"/>
    <row r="33" spans="1:12" s="33" customFormat="1" ht="110.25" x14ac:dyDescent="0.25">
      <c r="A33" s="40" t="s">
        <v>0</v>
      </c>
      <c r="B33" s="40" t="s">
        <v>13</v>
      </c>
      <c r="C33" s="40" t="s">
        <v>15</v>
      </c>
      <c r="D33" s="41" t="s">
        <v>24</v>
      </c>
      <c r="E33" s="42" t="s">
        <v>25</v>
      </c>
      <c r="F33" s="43" t="s">
        <v>26</v>
      </c>
      <c r="G33" s="41" t="s">
        <v>27</v>
      </c>
      <c r="H33" s="41" t="s">
        <v>16</v>
      </c>
      <c r="I33" s="41" t="s">
        <v>14</v>
      </c>
      <c r="J33" s="44" t="s">
        <v>28</v>
      </c>
      <c r="K33" s="44" t="s">
        <v>29</v>
      </c>
      <c r="L33" s="41" t="s">
        <v>5</v>
      </c>
    </row>
    <row r="34" spans="1:12" s="33" customFormat="1" ht="15.75" x14ac:dyDescent="0.25">
      <c r="A34" s="45">
        <v>1</v>
      </c>
      <c r="B34" s="3" t="s">
        <v>2</v>
      </c>
      <c r="C34" s="4"/>
      <c r="D34" s="5"/>
      <c r="E34" s="34"/>
      <c r="F34" s="6"/>
      <c r="G34" s="6"/>
      <c r="H34" s="6"/>
      <c r="I34" s="6"/>
      <c r="J34" s="29"/>
      <c r="K34" s="29"/>
      <c r="L34" s="46"/>
    </row>
    <row r="35" spans="1:12" s="33" customFormat="1" ht="31.5" x14ac:dyDescent="0.25">
      <c r="A35" s="45"/>
      <c r="B35" s="55" t="s">
        <v>59</v>
      </c>
      <c r="C35" s="37" t="s">
        <v>79</v>
      </c>
      <c r="D35" s="7">
        <v>1</v>
      </c>
      <c r="E35" s="36">
        <v>53784</v>
      </c>
      <c r="F35" s="6"/>
      <c r="G35" s="6">
        <v>2000</v>
      </c>
      <c r="H35" s="6">
        <v>1</v>
      </c>
      <c r="I35" s="6">
        <v>50</v>
      </c>
      <c r="J35" s="29">
        <f>G35+F35+(D35*E35)</f>
        <v>55784</v>
      </c>
      <c r="K35" s="29">
        <f>J35*I35*H35</f>
        <v>2789200</v>
      </c>
      <c r="L35" s="46"/>
    </row>
    <row r="36" spans="1:12" s="33" customFormat="1" ht="63" x14ac:dyDescent="0.25">
      <c r="A36" s="45"/>
      <c r="B36" s="55" t="s">
        <v>80</v>
      </c>
      <c r="C36" s="37" t="s">
        <v>63</v>
      </c>
      <c r="D36" s="7">
        <v>1</v>
      </c>
      <c r="E36" s="36">
        <v>53784</v>
      </c>
      <c r="F36" s="6"/>
      <c r="G36" s="6">
        <v>5000</v>
      </c>
      <c r="H36" s="6">
        <v>1</v>
      </c>
      <c r="I36" s="6">
        <v>50</v>
      </c>
      <c r="J36" s="29">
        <f>G36+F36+(D36*E36)</f>
        <v>58784</v>
      </c>
      <c r="K36" s="29">
        <f>J36*I36*H36</f>
        <v>2939200</v>
      </c>
      <c r="L36" s="46"/>
    </row>
    <row r="37" spans="1:12" s="33" customFormat="1" ht="15.75" x14ac:dyDescent="0.25">
      <c r="A37" s="45">
        <v>2</v>
      </c>
      <c r="B37" s="3" t="s">
        <v>7</v>
      </c>
      <c r="C37" s="4" t="s">
        <v>8</v>
      </c>
      <c r="D37" s="7">
        <v>2</v>
      </c>
      <c r="E37" s="36">
        <v>53784</v>
      </c>
      <c r="F37" s="6"/>
      <c r="G37" s="6"/>
      <c r="H37" s="6">
        <v>1</v>
      </c>
      <c r="I37" s="6">
        <v>10</v>
      </c>
      <c r="J37" s="29">
        <f t="shared" ref="J37:J39" si="2">G37+F37+(D37*E37)</f>
        <v>107568</v>
      </c>
      <c r="K37" s="29">
        <f t="shared" ref="K37:K39" si="3">J37*I37*H37</f>
        <v>1075680</v>
      </c>
      <c r="L37" s="46"/>
    </row>
    <row r="38" spans="1:12" s="33" customFormat="1" ht="15.75" x14ac:dyDescent="0.25">
      <c r="A38" s="48"/>
      <c r="B38" s="4"/>
      <c r="C38" s="4" t="s">
        <v>36</v>
      </c>
      <c r="D38" s="7">
        <v>1</v>
      </c>
      <c r="E38" s="36">
        <v>53784</v>
      </c>
      <c r="F38" s="6"/>
      <c r="G38" s="6"/>
      <c r="H38" s="6">
        <v>1</v>
      </c>
      <c r="I38" s="6">
        <v>20</v>
      </c>
      <c r="J38" s="29">
        <f t="shared" si="2"/>
        <v>53784</v>
      </c>
      <c r="K38" s="29">
        <f t="shared" si="3"/>
        <v>1075680</v>
      </c>
      <c r="L38" s="46"/>
    </row>
    <row r="39" spans="1:12" s="33" customFormat="1" ht="15.75" x14ac:dyDescent="0.25">
      <c r="A39" s="48"/>
      <c r="B39" s="4"/>
      <c r="C39" s="4" t="s">
        <v>17</v>
      </c>
      <c r="D39" s="7">
        <v>1</v>
      </c>
      <c r="E39" s="36">
        <v>53784</v>
      </c>
      <c r="F39" s="6"/>
      <c r="G39" s="6"/>
      <c r="H39" s="6">
        <v>1</v>
      </c>
      <c r="I39" s="6">
        <v>20</v>
      </c>
      <c r="J39" s="29">
        <f t="shared" si="2"/>
        <v>53784</v>
      </c>
      <c r="K39" s="29">
        <f t="shared" si="3"/>
        <v>1075680</v>
      </c>
      <c r="L39" s="46"/>
    </row>
    <row r="40" spans="1:12" s="33" customFormat="1" ht="15.75" x14ac:dyDescent="0.25">
      <c r="A40" s="45">
        <v>3</v>
      </c>
      <c r="B40" s="3" t="s">
        <v>18</v>
      </c>
      <c r="C40" s="4"/>
      <c r="D40" s="7"/>
      <c r="E40" s="36"/>
      <c r="F40" s="6"/>
      <c r="G40" s="6"/>
      <c r="H40" s="6"/>
      <c r="I40" s="6"/>
      <c r="J40" s="29"/>
      <c r="K40" s="29"/>
      <c r="L40" s="46"/>
    </row>
    <row r="41" spans="1:12" s="33" customFormat="1" ht="15.75" x14ac:dyDescent="0.25">
      <c r="A41" s="49" t="s">
        <v>22</v>
      </c>
      <c r="B41" s="4" t="s">
        <v>3</v>
      </c>
      <c r="C41" s="4"/>
      <c r="D41" s="7"/>
      <c r="E41" s="36"/>
      <c r="F41" s="6"/>
      <c r="G41" s="6"/>
      <c r="H41" s="6"/>
      <c r="I41" s="6"/>
      <c r="J41" s="29"/>
      <c r="K41" s="29"/>
      <c r="L41" s="46"/>
    </row>
    <row r="42" spans="1:12" s="33" customFormat="1" ht="15.75" x14ac:dyDescent="0.25">
      <c r="A42" s="49" t="s">
        <v>21</v>
      </c>
      <c r="B42" s="4" t="s">
        <v>4</v>
      </c>
      <c r="C42" s="4"/>
      <c r="D42" s="7"/>
      <c r="E42" s="36"/>
      <c r="F42" s="6"/>
      <c r="G42" s="6"/>
      <c r="H42" s="6"/>
      <c r="I42" s="6"/>
      <c r="J42" s="29"/>
      <c r="K42" s="29"/>
      <c r="L42" s="46"/>
    </row>
    <row r="43" spans="1:12" s="33" customFormat="1" ht="15.75" x14ac:dyDescent="0.25">
      <c r="A43" s="49" t="s">
        <v>20</v>
      </c>
      <c r="B43" s="4" t="s">
        <v>19</v>
      </c>
      <c r="C43" s="4"/>
      <c r="D43" s="7"/>
      <c r="E43" s="36"/>
      <c r="F43" s="6"/>
      <c r="G43" s="6"/>
      <c r="H43" s="6"/>
      <c r="I43" s="6"/>
      <c r="J43" s="29"/>
      <c r="K43" s="29"/>
      <c r="L43" s="46"/>
    </row>
    <row r="44" spans="1:12" s="33" customFormat="1" ht="47.25" x14ac:dyDescent="0.25">
      <c r="A44" s="48">
        <v>4</v>
      </c>
      <c r="B44" s="4" t="s">
        <v>31</v>
      </c>
      <c r="C44" s="4"/>
      <c r="D44" s="7"/>
      <c r="E44" s="36"/>
      <c r="F44" s="6"/>
      <c r="G44" s="6"/>
      <c r="H44" s="6"/>
      <c r="I44" s="6"/>
      <c r="J44" s="29"/>
      <c r="K44" s="29"/>
      <c r="L44" s="46"/>
    </row>
    <row r="45" spans="1:12" s="33" customFormat="1" ht="15.75" x14ac:dyDescent="0.25">
      <c r="A45" s="48">
        <v>5</v>
      </c>
      <c r="B45" s="4" t="s">
        <v>30</v>
      </c>
      <c r="C45" s="4"/>
      <c r="D45" s="7"/>
      <c r="E45" s="36"/>
      <c r="F45" s="6"/>
      <c r="G45" s="6"/>
      <c r="H45" s="6"/>
      <c r="I45" s="6"/>
      <c r="J45" s="29"/>
      <c r="K45" s="29"/>
      <c r="L45" s="46"/>
    </row>
    <row r="46" spans="1:12" s="33" customFormat="1" ht="15.75" x14ac:dyDescent="0.25">
      <c r="A46" s="48">
        <v>6</v>
      </c>
      <c r="B46" s="3" t="s">
        <v>9</v>
      </c>
      <c r="C46" s="4" t="s">
        <v>8</v>
      </c>
      <c r="D46" s="7">
        <v>2</v>
      </c>
      <c r="E46" s="36">
        <v>53784</v>
      </c>
      <c r="F46" s="6"/>
      <c r="G46" s="6"/>
      <c r="H46" s="6">
        <v>1</v>
      </c>
      <c r="I46" s="6">
        <v>10</v>
      </c>
      <c r="J46" s="29">
        <f t="shared" ref="J46:J48" si="4">G46+F46+(D46*E46)</f>
        <v>107568</v>
      </c>
      <c r="K46" s="29">
        <f t="shared" ref="K46:K48" si="5">J46*I46*H46</f>
        <v>1075680</v>
      </c>
      <c r="L46" s="46"/>
    </row>
    <row r="47" spans="1:12" s="33" customFormat="1" ht="15.75" x14ac:dyDescent="0.25">
      <c r="A47" s="40"/>
      <c r="B47" s="4"/>
      <c r="C47" s="4" t="s">
        <v>37</v>
      </c>
      <c r="D47" s="7">
        <v>1</v>
      </c>
      <c r="E47" s="36">
        <v>53784</v>
      </c>
      <c r="F47" s="6"/>
      <c r="G47" s="6"/>
      <c r="H47" s="6">
        <v>1</v>
      </c>
      <c r="I47" s="6">
        <v>20</v>
      </c>
      <c r="J47" s="29">
        <f t="shared" si="4"/>
        <v>53784</v>
      </c>
      <c r="K47" s="29">
        <f t="shared" si="5"/>
        <v>1075680</v>
      </c>
      <c r="L47" s="46"/>
    </row>
    <row r="48" spans="1:12" s="33" customFormat="1" ht="15.75" x14ac:dyDescent="0.25">
      <c r="A48" s="40"/>
      <c r="B48" s="4"/>
      <c r="C48" s="4" t="s">
        <v>17</v>
      </c>
      <c r="D48" s="7">
        <v>1</v>
      </c>
      <c r="E48" s="36">
        <v>53784</v>
      </c>
      <c r="F48" s="6"/>
      <c r="G48" s="6"/>
      <c r="H48" s="6">
        <v>1</v>
      </c>
      <c r="I48" s="6">
        <v>20</v>
      </c>
      <c r="J48" s="29">
        <f t="shared" si="4"/>
        <v>53784</v>
      </c>
      <c r="K48" s="29">
        <f t="shared" si="5"/>
        <v>1075680</v>
      </c>
      <c r="L48" s="46"/>
    </row>
    <row r="49" spans="1:12" s="33" customFormat="1" ht="15.75" x14ac:dyDescent="0.25">
      <c r="A49" s="50"/>
      <c r="B49" s="4"/>
      <c r="C49" s="4" t="s">
        <v>6</v>
      </c>
      <c r="D49" s="7"/>
      <c r="E49" s="36"/>
      <c r="F49" s="6"/>
      <c r="G49" s="6"/>
      <c r="H49" s="6"/>
      <c r="I49" s="6"/>
      <c r="J49" s="29"/>
      <c r="K49" s="29"/>
      <c r="L49" s="46"/>
    </row>
    <row r="50" spans="1:12" s="33" customFormat="1" ht="15.75" x14ac:dyDescent="0.25">
      <c r="A50" s="49"/>
      <c r="B50" s="64" t="s">
        <v>1</v>
      </c>
      <c r="C50" s="64"/>
      <c r="D50" s="51"/>
      <c r="E50" s="52"/>
      <c r="F50" s="52">
        <f>SUM(F34:F44)</f>
        <v>0</v>
      </c>
      <c r="G50" s="52">
        <f>SUM(G34:G44)</f>
        <v>7000</v>
      </c>
      <c r="H50" s="53"/>
      <c r="I50" s="52"/>
      <c r="J50" s="54">
        <f>SUM(J34:J49)</f>
        <v>544840</v>
      </c>
      <c r="K50" s="54">
        <f>SUM(K34:K49)</f>
        <v>12182480</v>
      </c>
      <c r="L50" s="52"/>
    </row>
    <row r="51" spans="1:12" s="2" customFormat="1" ht="1.5" customHeight="1" x14ac:dyDescent="0.25"/>
    <row r="52" spans="1:12" s="2" customFormat="1" ht="19.5" customHeight="1" x14ac:dyDescent="0.25">
      <c r="A52" s="9"/>
      <c r="B52" s="10"/>
      <c r="C52" s="10"/>
      <c r="D52" s="11"/>
      <c r="E52" s="12"/>
      <c r="F52" s="12"/>
      <c r="G52" s="12"/>
      <c r="H52" s="13"/>
      <c r="I52" s="12"/>
      <c r="J52" s="12"/>
      <c r="K52" s="12"/>
      <c r="L52" s="12"/>
    </row>
    <row r="53" spans="1:12" s="2" customFormat="1" ht="19.5" customHeight="1" x14ac:dyDescent="0.25">
      <c r="A53" s="9"/>
      <c r="B53" s="10"/>
      <c r="C53" s="10"/>
      <c r="D53" s="11"/>
      <c r="E53" s="12"/>
      <c r="F53" s="12"/>
      <c r="G53" s="12"/>
      <c r="H53" s="13"/>
      <c r="I53" s="12"/>
      <c r="J53" s="12"/>
      <c r="K53" s="12"/>
      <c r="L53" s="12"/>
    </row>
    <row r="54" spans="1:12" s="2" customFormat="1" ht="29.25" customHeight="1" x14ac:dyDescent="0.25">
      <c r="A54" s="20" t="s">
        <v>12</v>
      </c>
      <c r="B54" s="57" t="s">
        <v>23</v>
      </c>
      <c r="C54" s="57"/>
      <c r="D54" s="57"/>
      <c r="E54" s="57"/>
      <c r="F54" s="57"/>
      <c r="G54" s="57"/>
      <c r="H54" s="57"/>
      <c r="I54" s="57"/>
      <c r="J54" s="57"/>
      <c r="K54" s="57"/>
      <c r="L54" s="57"/>
    </row>
    <row r="55" spans="1:12" s="8" customFormat="1" ht="15.75" x14ac:dyDescent="0.25">
      <c r="A55" s="25"/>
      <c r="B55" s="25"/>
      <c r="C55" s="25"/>
      <c r="D55" s="25"/>
      <c r="E55" s="25"/>
      <c r="F55" s="25"/>
      <c r="G55" s="25"/>
      <c r="H55" s="25"/>
      <c r="I55" s="25"/>
      <c r="J55" s="25"/>
      <c r="K55" s="25"/>
      <c r="L55" s="25"/>
    </row>
    <row r="56" spans="1:12" s="8" customFormat="1" ht="15.75" x14ac:dyDescent="0.25">
      <c r="A56" s="25"/>
      <c r="B56" s="25"/>
      <c r="C56" s="25"/>
      <c r="D56" s="25"/>
      <c r="E56" s="25"/>
      <c r="F56" s="25"/>
      <c r="G56" s="25"/>
      <c r="H56" s="25"/>
      <c r="I56" s="25"/>
      <c r="J56" s="25"/>
      <c r="K56" s="25"/>
      <c r="L56" s="25"/>
    </row>
    <row r="57" spans="1:12" s="8" customFormat="1" ht="15.75" x14ac:dyDescent="0.25">
      <c r="A57" s="25"/>
      <c r="B57" s="25"/>
      <c r="C57" s="25"/>
      <c r="D57" s="25"/>
      <c r="E57" s="25"/>
      <c r="F57" s="25"/>
      <c r="G57" s="25"/>
      <c r="H57" s="25"/>
      <c r="I57" s="25"/>
      <c r="J57" s="25"/>
      <c r="K57" s="25"/>
      <c r="L57" s="25"/>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6"/>
      <c r="L72" s="26"/>
    </row>
    <row r="73" spans="1:12" s="8" customFormat="1" ht="15.75" x14ac:dyDescent="0.25">
      <c r="A73" s="25"/>
      <c r="B73" s="25"/>
      <c r="C73" s="25"/>
      <c r="D73" s="25"/>
      <c r="E73" s="25"/>
      <c r="F73" s="25"/>
      <c r="G73" s="25"/>
      <c r="H73" s="25"/>
      <c r="I73" s="25"/>
      <c r="J73" s="25"/>
      <c r="K73" s="26"/>
      <c r="L73" s="26"/>
    </row>
    <row r="74" spans="1:12" s="8" customFormat="1" ht="15.75" x14ac:dyDescent="0.25">
      <c r="A74" s="25"/>
      <c r="B74" s="25"/>
      <c r="C74" s="25"/>
      <c r="D74" s="25"/>
      <c r="E74" s="25"/>
      <c r="F74" s="25"/>
      <c r="G74" s="25"/>
      <c r="H74" s="25"/>
      <c r="I74" s="25"/>
      <c r="J74" s="25"/>
      <c r="K74" s="26"/>
      <c r="L74" s="26"/>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30"/>
      <c r="L81" s="30"/>
    </row>
    <row r="82" spans="1:12" s="8" customFormat="1" ht="15.75" x14ac:dyDescent="0.25">
      <c r="A82" s="25"/>
      <c r="B82" s="25"/>
      <c r="C82" s="25"/>
      <c r="D82" s="25"/>
      <c r="E82" s="25"/>
      <c r="F82" s="25"/>
      <c r="G82" s="25"/>
      <c r="H82" s="25"/>
      <c r="I82" s="25"/>
      <c r="J82" s="25"/>
      <c r="K82" s="31">
        <f>$K$28</f>
        <v>13796000</v>
      </c>
      <c r="L82" s="30"/>
    </row>
    <row r="83" spans="1:12" s="8" customFormat="1" ht="15.75" x14ac:dyDescent="0.25">
      <c r="A83" s="25"/>
      <c r="B83" s="25"/>
      <c r="C83" s="25"/>
      <c r="D83" s="25"/>
      <c r="E83" s="25"/>
      <c r="F83" s="25"/>
      <c r="G83" s="25"/>
      <c r="H83" s="25"/>
      <c r="I83" s="25"/>
      <c r="J83" s="25"/>
      <c r="K83" s="31">
        <f>$K$50</f>
        <v>12182480</v>
      </c>
      <c r="L83" s="32"/>
    </row>
    <row r="84" spans="1:12" s="8" customFormat="1" ht="15.75" x14ac:dyDescent="0.25">
      <c r="A84" s="25"/>
      <c r="B84" s="25"/>
      <c r="C84" s="25"/>
      <c r="D84" s="25"/>
      <c r="E84" s="25"/>
      <c r="F84" s="25"/>
      <c r="G84" s="25"/>
      <c r="H84" s="25"/>
      <c r="I84" s="25"/>
      <c r="J84" s="25"/>
      <c r="K84" s="31">
        <f>K82-K83</f>
        <v>1613520</v>
      </c>
      <c r="L84" s="32">
        <f>K84/K82*100%</f>
        <v>0.1169556393157437</v>
      </c>
    </row>
    <row r="85" spans="1:12" s="8" customFormat="1" ht="15.75" x14ac:dyDescent="0.25">
      <c r="A85" s="25"/>
      <c r="B85" s="25"/>
      <c r="C85" s="25"/>
      <c r="D85" s="25"/>
      <c r="E85" s="25"/>
      <c r="F85" s="25"/>
      <c r="G85" s="25"/>
      <c r="H85" s="25"/>
      <c r="I85" s="25"/>
      <c r="J85" s="25"/>
      <c r="K85" s="30"/>
      <c r="L85" s="32">
        <f>K83/K82*100%</f>
        <v>0.88304436068425629</v>
      </c>
    </row>
    <row r="86" spans="1:12" s="2" customFormat="1" ht="20.100000000000001" customHeight="1" x14ac:dyDescent="0.25">
      <c r="A86" s="24"/>
      <c r="B86" s="27"/>
      <c r="C86" s="28"/>
      <c r="D86" s="28"/>
      <c r="E86" s="28"/>
      <c r="F86" s="28"/>
      <c r="G86" s="23"/>
      <c r="H86" s="23"/>
      <c r="I86" s="23"/>
      <c r="J86" s="23"/>
      <c r="K86" s="23"/>
      <c r="L86" s="23"/>
    </row>
  </sheetData>
  <sheetProtection selectLockedCells="1" selectUnlockedCells="1"/>
  <mergeCells count="13">
    <mergeCell ref="B54:L54"/>
    <mergeCell ref="B1:K1"/>
    <mergeCell ref="B2:K2"/>
    <mergeCell ref="B3:K3"/>
    <mergeCell ref="B5:C6"/>
    <mergeCell ref="I5:K6"/>
    <mergeCell ref="B7:K7"/>
    <mergeCell ref="B8:K8"/>
    <mergeCell ref="B9:K9"/>
    <mergeCell ref="B28:C28"/>
    <mergeCell ref="B30:L30"/>
    <mergeCell ref="B50:C50"/>
    <mergeCell ref="B31:L31"/>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9"/>
  <sheetViews>
    <sheetView topLeftCell="A39" zoomScale="70" zoomScaleNormal="70" zoomScaleSheetLayoutView="90" workbookViewId="0">
      <selection activeCell="C22" sqref="C22"/>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81</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15.75" x14ac:dyDescent="0.25">
      <c r="A13" s="45"/>
      <c r="B13" s="55" t="s">
        <v>61</v>
      </c>
      <c r="C13" s="37" t="s">
        <v>62</v>
      </c>
      <c r="D13" s="7">
        <v>1</v>
      </c>
      <c r="E13" s="36">
        <v>53784</v>
      </c>
      <c r="F13" s="6"/>
      <c r="G13" s="6">
        <v>2000</v>
      </c>
      <c r="H13" s="6">
        <v>1</v>
      </c>
      <c r="I13" s="6">
        <v>50</v>
      </c>
      <c r="J13" s="29">
        <f>G13+F13+(D13*E13)</f>
        <v>55784</v>
      </c>
      <c r="K13" s="29">
        <f>J13*I13*H13</f>
        <v>2789200</v>
      </c>
      <c r="L13" s="46"/>
    </row>
    <row r="14" spans="1:12" s="33" customFormat="1" ht="47.25" x14ac:dyDescent="0.25">
      <c r="A14" s="45"/>
      <c r="B14" s="55" t="s">
        <v>49</v>
      </c>
      <c r="C14" s="37" t="s">
        <v>63</v>
      </c>
      <c r="D14" s="7">
        <v>2</v>
      </c>
      <c r="E14" s="36">
        <v>53784</v>
      </c>
      <c r="F14" s="6"/>
      <c r="G14" s="6">
        <v>50000</v>
      </c>
      <c r="H14" s="6">
        <v>1</v>
      </c>
      <c r="I14" s="6">
        <v>50</v>
      </c>
      <c r="J14" s="29">
        <f>G14+F14+(D14*E14)</f>
        <v>157568</v>
      </c>
      <c r="K14" s="29">
        <f>J14*I14*H14</f>
        <v>7878400</v>
      </c>
      <c r="L14" s="46"/>
    </row>
    <row r="15" spans="1:12" s="33" customFormat="1" ht="15.75" x14ac:dyDescent="0.25">
      <c r="A15" s="45"/>
      <c r="B15" s="55" t="s">
        <v>50</v>
      </c>
      <c r="C15" s="37" t="s">
        <v>64</v>
      </c>
      <c r="D15" s="7">
        <v>1</v>
      </c>
      <c r="E15" s="36">
        <v>53784</v>
      </c>
      <c r="F15" s="6"/>
      <c r="G15" s="6">
        <v>100000</v>
      </c>
      <c r="H15" s="6">
        <v>1</v>
      </c>
      <c r="I15" s="6">
        <v>50</v>
      </c>
      <c r="J15" s="29">
        <f>G15+F15+(D15*E15)</f>
        <v>153784</v>
      </c>
      <c r="K15" s="29">
        <f>J15*I15*H15</f>
        <v>7689200</v>
      </c>
      <c r="L15" s="46"/>
    </row>
    <row r="16" spans="1:12" s="33" customFormat="1" ht="31.5" x14ac:dyDescent="0.25">
      <c r="A16" s="45"/>
      <c r="B16" s="55" t="s">
        <v>65</v>
      </c>
      <c r="C16" s="37" t="s">
        <v>63</v>
      </c>
      <c r="D16" s="7">
        <v>1</v>
      </c>
      <c r="E16" s="36">
        <v>53784</v>
      </c>
      <c r="F16" s="6"/>
      <c r="G16" s="6">
        <v>5000</v>
      </c>
      <c r="H16" s="6">
        <v>1</v>
      </c>
      <c r="I16" s="6">
        <v>50</v>
      </c>
      <c r="J16" s="29">
        <f>G16+F16+(D16*E16)</f>
        <v>58784</v>
      </c>
      <c r="K16" s="29">
        <f>J16*I16*H16</f>
        <v>2939200</v>
      </c>
      <c r="L16" s="46"/>
    </row>
    <row r="17" spans="1:12" s="33" customFormat="1" ht="15.75" x14ac:dyDescent="0.25">
      <c r="A17" s="45">
        <v>2</v>
      </c>
      <c r="B17" s="3" t="s">
        <v>7</v>
      </c>
      <c r="C17" s="4" t="s">
        <v>8</v>
      </c>
      <c r="D17" s="7">
        <v>2</v>
      </c>
      <c r="E17" s="36">
        <v>53784</v>
      </c>
      <c r="F17" s="6"/>
      <c r="G17" s="6"/>
      <c r="H17" s="6">
        <v>1</v>
      </c>
      <c r="I17" s="6">
        <v>25</v>
      </c>
      <c r="J17" s="29">
        <f t="shared" ref="J17:J28" si="0">G17+F17+(D17*E17)</f>
        <v>107568</v>
      </c>
      <c r="K17" s="29">
        <f t="shared" ref="K17:K28" si="1">J17*I17*H17</f>
        <v>2689200</v>
      </c>
      <c r="L17" s="46"/>
    </row>
    <row r="18" spans="1:12" s="33" customFormat="1" ht="15.75" x14ac:dyDescent="0.25">
      <c r="A18" s="48"/>
      <c r="B18" s="4"/>
      <c r="C18" s="4" t="s">
        <v>36</v>
      </c>
      <c r="D18" s="7">
        <v>1</v>
      </c>
      <c r="E18" s="36">
        <v>53784</v>
      </c>
      <c r="F18" s="6"/>
      <c r="G18" s="6"/>
      <c r="H18" s="6">
        <v>1</v>
      </c>
      <c r="I18" s="6">
        <v>25</v>
      </c>
      <c r="J18" s="29">
        <f t="shared" si="0"/>
        <v>53784</v>
      </c>
      <c r="K18" s="29">
        <f t="shared" si="1"/>
        <v>1344600</v>
      </c>
      <c r="L18" s="46"/>
    </row>
    <row r="19" spans="1:12" s="33" customFormat="1" ht="15.75" x14ac:dyDescent="0.25">
      <c r="A19" s="48"/>
      <c r="B19" s="4"/>
      <c r="C19" s="4" t="s">
        <v>17</v>
      </c>
      <c r="D19" s="7">
        <v>1</v>
      </c>
      <c r="E19" s="36">
        <v>53784</v>
      </c>
      <c r="F19" s="6"/>
      <c r="G19" s="6"/>
      <c r="H19" s="6">
        <v>1</v>
      </c>
      <c r="I19" s="6"/>
      <c r="J19" s="29">
        <f t="shared" si="0"/>
        <v>53784</v>
      </c>
      <c r="K19" s="29">
        <f t="shared" si="1"/>
        <v>0</v>
      </c>
      <c r="L19" s="46"/>
    </row>
    <row r="20" spans="1:12" s="33" customFormat="1" ht="15.75" x14ac:dyDescent="0.25">
      <c r="A20" s="45">
        <v>3</v>
      </c>
      <c r="B20" s="3" t="s">
        <v>18</v>
      </c>
      <c r="C20" s="4"/>
      <c r="D20" s="7"/>
      <c r="E20" s="36"/>
      <c r="F20" s="6"/>
      <c r="G20" s="6"/>
      <c r="H20" s="6"/>
      <c r="I20" s="6"/>
      <c r="J20" s="29"/>
      <c r="K20" s="29"/>
      <c r="L20" s="46"/>
    </row>
    <row r="21" spans="1:12" s="33" customFormat="1" ht="15.75" x14ac:dyDescent="0.25">
      <c r="A21" s="49" t="s">
        <v>22</v>
      </c>
      <c r="B21" s="4" t="s">
        <v>3</v>
      </c>
      <c r="C21" s="4"/>
      <c r="D21" s="7"/>
      <c r="E21" s="36"/>
      <c r="F21" s="6"/>
      <c r="G21" s="6"/>
      <c r="H21" s="6"/>
      <c r="I21" s="6"/>
      <c r="J21" s="29"/>
      <c r="K21" s="29"/>
      <c r="L21" s="46"/>
    </row>
    <row r="22" spans="1:12" s="33" customFormat="1" ht="15.75" x14ac:dyDescent="0.25">
      <c r="A22" s="49" t="s">
        <v>21</v>
      </c>
      <c r="B22" s="4" t="s">
        <v>4</v>
      </c>
      <c r="C22" s="4"/>
      <c r="D22" s="7"/>
      <c r="E22" s="36"/>
      <c r="F22" s="6"/>
      <c r="G22" s="6"/>
      <c r="H22" s="6"/>
      <c r="I22" s="6"/>
      <c r="J22" s="29"/>
      <c r="K22" s="29"/>
      <c r="L22" s="46"/>
    </row>
    <row r="23" spans="1:12" s="33" customFormat="1" ht="15.75" x14ac:dyDescent="0.25">
      <c r="A23" s="49" t="s">
        <v>20</v>
      </c>
      <c r="B23" s="4" t="s">
        <v>19</v>
      </c>
      <c r="C23" s="4"/>
      <c r="D23" s="7"/>
      <c r="E23" s="36"/>
      <c r="F23" s="6"/>
      <c r="G23" s="6"/>
      <c r="H23" s="6"/>
      <c r="I23" s="6"/>
      <c r="J23" s="29"/>
      <c r="K23" s="29"/>
      <c r="L23" s="46"/>
    </row>
    <row r="24" spans="1:12" s="33" customFormat="1" ht="47.25" x14ac:dyDescent="0.25">
      <c r="A24" s="48">
        <v>4</v>
      </c>
      <c r="B24" s="4" t="s">
        <v>31</v>
      </c>
      <c r="C24" s="4"/>
      <c r="D24" s="7"/>
      <c r="E24" s="36"/>
      <c r="F24" s="6"/>
      <c r="G24" s="6"/>
      <c r="H24" s="6"/>
      <c r="I24" s="6"/>
      <c r="J24" s="29"/>
      <c r="K24" s="29"/>
      <c r="L24" s="46"/>
    </row>
    <row r="25" spans="1:12" s="33" customFormat="1" ht="15.75" x14ac:dyDescent="0.25">
      <c r="A25" s="48">
        <v>5</v>
      </c>
      <c r="B25" s="4" t="s">
        <v>30</v>
      </c>
      <c r="C25" s="4"/>
      <c r="D25" s="7"/>
      <c r="E25" s="36"/>
      <c r="F25" s="6"/>
      <c r="G25" s="6"/>
      <c r="H25" s="6"/>
      <c r="I25" s="6"/>
      <c r="J25" s="29"/>
      <c r="K25" s="29"/>
      <c r="L25" s="46"/>
    </row>
    <row r="26" spans="1:12" s="33" customFormat="1" ht="15.75" x14ac:dyDescent="0.25">
      <c r="A26" s="48">
        <v>6</v>
      </c>
      <c r="B26" s="3" t="s">
        <v>9</v>
      </c>
      <c r="C26" s="4" t="s">
        <v>8</v>
      </c>
      <c r="D26" s="7">
        <v>2</v>
      </c>
      <c r="E26" s="36">
        <v>53784</v>
      </c>
      <c r="F26" s="6"/>
      <c r="G26" s="6"/>
      <c r="H26" s="6">
        <v>1</v>
      </c>
      <c r="I26" s="6">
        <v>25</v>
      </c>
      <c r="J26" s="29">
        <f t="shared" si="0"/>
        <v>107568</v>
      </c>
      <c r="K26" s="29">
        <f t="shared" si="1"/>
        <v>2689200</v>
      </c>
      <c r="L26" s="46"/>
    </row>
    <row r="27" spans="1:12" s="33" customFormat="1" ht="15.75" x14ac:dyDescent="0.25">
      <c r="A27" s="40"/>
      <c r="B27" s="4"/>
      <c r="C27" s="4" t="s">
        <v>37</v>
      </c>
      <c r="D27" s="7">
        <v>1</v>
      </c>
      <c r="E27" s="36">
        <v>53784</v>
      </c>
      <c r="F27" s="6"/>
      <c r="G27" s="6"/>
      <c r="H27" s="6">
        <v>1</v>
      </c>
      <c r="I27" s="6">
        <v>25</v>
      </c>
      <c r="J27" s="29">
        <f t="shared" si="0"/>
        <v>53784</v>
      </c>
      <c r="K27" s="29">
        <f t="shared" si="1"/>
        <v>1344600</v>
      </c>
      <c r="L27" s="46"/>
    </row>
    <row r="28" spans="1:12" s="33" customFormat="1" ht="15.75" x14ac:dyDescent="0.25">
      <c r="A28" s="40"/>
      <c r="B28" s="4"/>
      <c r="C28" s="4" t="s">
        <v>17</v>
      </c>
      <c r="D28" s="7">
        <v>1</v>
      </c>
      <c r="E28" s="36">
        <v>53784</v>
      </c>
      <c r="F28" s="6"/>
      <c r="G28" s="6"/>
      <c r="H28" s="6">
        <v>1</v>
      </c>
      <c r="I28" s="6"/>
      <c r="J28" s="29">
        <f t="shared" si="0"/>
        <v>53784</v>
      </c>
      <c r="K28" s="29">
        <f t="shared" si="1"/>
        <v>0</v>
      </c>
      <c r="L28" s="46"/>
    </row>
    <row r="29" spans="1:12" s="33" customFormat="1" ht="15.75" x14ac:dyDescent="0.25">
      <c r="A29" s="50"/>
      <c r="B29" s="4"/>
      <c r="C29" s="4" t="s">
        <v>6</v>
      </c>
      <c r="D29" s="7"/>
      <c r="E29" s="36"/>
      <c r="F29" s="6"/>
      <c r="G29" s="6"/>
      <c r="H29" s="6"/>
      <c r="I29" s="6"/>
      <c r="J29" s="29"/>
      <c r="K29" s="29"/>
      <c r="L29" s="46"/>
    </row>
    <row r="30" spans="1:12" s="33" customFormat="1" ht="15.75" x14ac:dyDescent="0.25">
      <c r="A30" s="49"/>
      <c r="B30" s="64" t="s">
        <v>1</v>
      </c>
      <c r="C30" s="64"/>
      <c r="D30" s="51"/>
      <c r="E30" s="52"/>
      <c r="F30" s="52">
        <f>SUM(F12:F24)</f>
        <v>0</v>
      </c>
      <c r="G30" s="52">
        <f>SUM(G12:G24)</f>
        <v>157000</v>
      </c>
      <c r="H30" s="53"/>
      <c r="I30" s="52"/>
      <c r="J30" s="54">
        <f>SUM(J12:J29)</f>
        <v>856192</v>
      </c>
      <c r="K30" s="54">
        <f>SUM(K12:K29)</f>
        <v>29363600</v>
      </c>
      <c r="L30" s="52"/>
    </row>
    <row r="31" spans="1:12" s="33" customFormat="1" ht="15.75" x14ac:dyDescent="0.25">
      <c r="A31" s="9"/>
      <c r="B31" s="10"/>
      <c r="C31" s="10"/>
      <c r="D31" s="11"/>
      <c r="E31" s="12"/>
      <c r="F31" s="12"/>
      <c r="G31" s="12"/>
      <c r="H31" s="13"/>
      <c r="I31" s="12"/>
      <c r="J31" s="12"/>
      <c r="K31" s="12"/>
      <c r="L31" s="12"/>
    </row>
    <row r="32" spans="1:12" s="33" customFormat="1" ht="15.75" x14ac:dyDescent="0.25">
      <c r="A32" s="10"/>
      <c r="B32" s="65"/>
      <c r="C32" s="65"/>
      <c r="D32" s="65"/>
      <c r="E32" s="65"/>
      <c r="F32" s="65"/>
      <c r="G32" s="65"/>
      <c r="H32" s="65"/>
      <c r="I32" s="65"/>
      <c r="J32" s="65"/>
      <c r="K32" s="65"/>
      <c r="L32" s="65"/>
    </row>
    <row r="33" spans="1:12" s="33" customFormat="1" ht="15.75" x14ac:dyDescent="0.25">
      <c r="A33" s="35"/>
      <c r="B33" s="65" t="s">
        <v>57</v>
      </c>
      <c r="C33" s="65"/>
      <c r="D33" s="65"/>
      <c r="E33" s="65"/>
      <c r="F33" s="65"/>
      <c r="G33" s="65"/>
      <c r="H33" s="65"/>
      <c r="I33" s="65"/>
      <c r="J33" s="65"/>
      <c r="K33" s="65"/>
      <c r="L33" s="65"/>
    </row>
    <row r="34" spans="1:12" s="33" customFormat="1" ht="15.75" x14ac:dyDescent="0.25"/>
    <row r="35" spans="1:12" s="33" customFormat="1" ht="110.25" x14ac:dyDescent="0.25">
      <c r="A35" s="40" t="s">
        <v>0</v>
      </c>
      <c r="B35" s="40" t="s">
        <v>13</v>
      </c>
      <c r="C35" s="40" t="s">
        <v>15</v>
      </c>
      <c r="D35" s="41" t="s">
        <v>24</v>
      </c>
      <c r="E35" s="42" t="s">
        <v>25</v>
      </c>
      <c r="F35" s="43" t="s">
        <v>26</v>
      </c>
      <c r="G35" s="41" t="s">
        <v>27</v>
      </c>
      <c r="H35" s="41" t="s">
        <v>16</v>
      </c>
      <c r="I35" s="41" t="s">
        <v>14</v>
      </c>
      <c r="J35" s="44" t="s">
        <v>28</v>
      </c>
      <c r="K35" s="44" t="s">
        <v>29</v>
      </c>
      <c r="L35" s="41" t="s">
        <v>5</v>
      </c>
    </row>
    <row r="36" spans="1:12" s="33" customFormat="1" ht="15.75" x14ac:dyDescent="0.25">
      <c r="A36" s="45">
        <v>1</v>
      </c>
      <c r="B36" s="3" t="s">
        <v>2</v>
      </c>
      <c r="C36" s="4"/>
      <c r="D36" s="5"/>
      <c r="E36" s="34"/>
      <c r="F36" s="6"/>
      <c r="G36" s="6"/>
      <c r="H36" s="6"/>
      <c r="I36" s="6"/>
      <c r="J36" s="29"/>
      <c r="K36" s="29"/>
      <c r="L36" s="46"/>
    </row>
    <row r="37" spans="1:12" s="33" customFormat="1" ht="31.5" x14ac:dyDescent="0.25">
      <c r="A37" s="45"/>
      <c r="B37" s="55" t="s">
        <v>59</v>
      </c>
      <c r="C37" s="37" t="s">
        <v>79</v>
      </c>
      <c r="D37" s="7">
        <v>1</v>
      </c>
      <c r="E37" s="36">
        <v>53784</v>
      </c>
      <c r="F37" s="6"/>
      <c r="G37" s="6">
        <v>2000</v>
      </c>
      <c r="H37" s="6">
        <v>1</v>
      </c>
      <c r="I37" s="6">
        <v>50</v>
      </c>
      <c r="J37" s="29">
        <f>G37+F37+(D37*E37)</f>
        <v>55784</v>
      </c>
      <c r="K37" s="29">
        <f>J37*I37*H37</f>
        <v>2789200</v>
      </c>
      <c r="L37" s="46"/>
    </row>
    <row r="38" spans="1:12" s="33" customFormat="1" ht="110.25" x14ac:dyDescent="0.25">
      <c r="A38" s="45"/>
      <c r="B38" s="55" t="s">
        <v>76</v>
      </c>
      <c r="C38" s="37" t="s">
        <v>63</v>
      </c>
      <c r="D38" s="7">
        <v>2</v>
      </c>
      <c r="E38" s="36">
        <v>53784</v>
      </c>
      <c r="F38" s="6"/>
      <c r="G38" s="6">
        <v>50000</v>
      </c>
      <c r="H38" s="6">
        <v>1</v>
      </c>
      <c r="I38" s="6">
        <v>50</v>
      </c>
      <c r="J38" s="29">
        <f>G38+F38+(D38*E38)</f>
        <v>157568</v>
      </c>
      <c r="K38" s="29">
        <f>J38*I38*H38</f>
        <v>7878400</v>
      </c>
      <c r="L38" s="46"/>
    </row>
    <row r="39" spans="1:12" s="33" customFormat="1" ht="94.5" x14ac:dyDescent="0.25">
      <c r="A39" s="45"/>
      <c r="B39" s="55" t="s">
        <v>77</v>
      </c>
      <c r="C39" s="37" t="s">
        <v>64</v>
      </c>
      <c r="D39" s="7">
        <v>1</v>
      </c>
      <c r="E39" s="36">
        <v>53784</v>
      </c>
      <c r="F39" s="6"/>
      <c r="G39" s="6">
        <v>100000</v>
      </c>
      <c r="H39" s="6">
        <v>1</v>
      </c>
      <c r="I39" s="6">
        <v>50</v>
      </c>
      <c r="J39" s="29">
        <f>G39+F39+(D39*E39)</f>
        <v>153784</v>
      </c>
      <c r="K39" s="29">
        <f>J39*I39*H39</f>
        <v>7689200</v>
      </c>
      <c r="L39" s="46"/>
    </row>
    <row r="40" spans="1:12" s="33" customFormat="1" ht="15.75" x14ac:dyDescent="0.25">
      <c r="A40" s="45">
        <v>2</v>
      </c>
      <c r="B40" s="3" t="s">
        <v>7</v>
      </c>
      <c r="C40" s="4" t="s">
        <v>8</v>
      </c>
      <c r="D40" s="7">
        <v>2</v>
      </c>
      <c r="E40" s="36">
        <v>53784</v>
      </c>
      <c r="F40" s="6"/>
      <c r="G40" s="6"/>
      <c r="H40" s="6">
        <v>1</v>
      </c>
      <c r="I40" s="6">
        <v>10</v>
      </c>
      <c r="J40" s="29">
        <f t="shared" ref="J40:J42" si="2">G40+F40+(D40*E40)</f>
        <v>107568</v>
      </c>
      <c r="K40" s="29">
        <f t="shared" ref="K40:K42" si="3">J40*I40*H40</f>
        <v>1075680</v>
      </c>
      <c r="L40" s="46"/>
    </row>
    <row r="41" spans="1:12" s="33" customFormat="1" ht="15.75" x14ac:dyDescent="0.25">
      <c r="A41" s="48"/>
      <c r="B41" s="4"/>
      <c r="C41" s="4" t="s">
        <v>36</v>
      </c>
      <c r="D41" s="7">
        <v>1</v>
      </c>
      <c r="E41" s="36">
        <v>53784</v>
      </c>
      <c r="F41" s="6"/>
      <c r="G41" s="6"/>
      <c r="H41" s="6">
        <v>1</v>
      </c>
      <c r="I41" s="6">
        <v>20</v>
      </c>
      <c r="J41" s="29">
        <f t="shared" si="2"/>
        <v>53784</v>
      </c>
      <c r="K41" s="29">
        <f t="shared" si="3"/>
        <v>1075680</v>
      </c>
      <c r="L41" s="46"/>
    </row>
    <row r="42" spans="1:12" s="33" customFormat="1" ht="15.75" x14ac:dyDescent="0.25">
      <c r="A42" s="48"/>
      <c r="B42" s="4"/>
      <c r="C42" s="4" t="s">
        <v>17</v>
      </c>
      <c r="D42" s="7">
        <v>1</v>
      </c>
      <c r="E42" s="36">
        <v>53784</v>
      </c>
      <c r="F42" s="6"/>
      <c r="G42" s="6"/>
      <c r="H42" s="6">
        <v>1</v>
      </c>
      <c r="I42" s="6">
        <v>20</v>
      </c>
      <c r="J42" s="29">
        <f t="shared" si="2"/>
        <v>53784</v>
      </c>
      <c r="K42" s="29">
        <f t="shared" si="3"/>
        <v>1075680</v>
      </c>
      <c r="L42" s="46"/>
    </row>
    <row r="43" spans="1:12" s="33" customFormat="1" ht="15.75" x14ac:dyDescent="0.25">
      <c r="A43" s="45">
        <v>3</v>
      </c>
      <c r="B43" s="3" t="s">
        <v>18</v>
      </c>
      <c r="C43" s="4"/>
      <c r="D43" s="7"/>
      <c r="E43" s="36"/>
      <c r="F43" s="6"/>
      <c r="G43" s="6"/>
      <c r="H43" s="6"/>
      <c r="I43" s="6"/>
      <c r="J43" s="29"/>
      <c r="K43" s="29"/>
      <c r="L43" s="46"/>
    </row>
    <row r="44" spans="1:12" s="33" customFormat="1" ht="15.75" x14ac:dyDescent="0.25">
      <c r="A44" s="49" t="s">
        <v>22</v>
      </c>
      <c r="B44" s="4" t="s">
        <v>3</v>
      </c>
      <c r="C44" s="4"/>
      <c r="D44" s="7"/>
      <c r="E44" s="36"/>
      <c r="F44" s="6"/>
      <c r="G44" s="6"/>
      <c r="H44" s="6"/>
      <c r="I44" s="6"/>
      <c r="J44" s="29"/>
      <c r="K44" s="29"/>
      <c r="L44" s="46"/>
    </row>
    <row r="45" spans="1:12" s="33" customFormat="1" ht="15.75" x14ac:dyDescent="0.25">
      <c r="A45" s="49" t="s">
        <v>21</v>
      </c>
      <c r="B45" s="4" t="s">
        <v>4</v>
      </c>
      <c r="C45" s="4"/>
      <c r="D45" s="7"/>
      <c r="E45" s="36"/>
      <c r="F45" s="6"/>
      <c r="G45" s="6"/>
      <c r="H45" s="6"/>
      <c r="I45" s="6"/>
      <c r="J45" s="29"/>
      <c r="K45" s="29"/>
      <c r="L45" s="46"/>
    </row>
    <row r="46" spans="1:12" s="33" customFormat="1" ht="15.75" x14ac:dyDescent="0.25">
      <c r="A46" s="49" t="s">
        <v>20</v>
      </c>
      <c r="B46" s="4" t="s">
        <v>19</v>
      </c>
      <c r="C46" s="4"/>
      <c r="D46" s="7"/>
      <c r="E46" s="36"/>
      <c r="F46" s="6"/>
      <c r="G46" s="6"/>
      <c r="H46" s="6"/>
      <c r="I46" s="6"/>
      <c r="J46" s="29"/>
      <c r="K46" s="29"/>
      <c r="L46" s="46"/>
    </row>
    <row r="47" spans="1:12" s="33" customFormat="1" ht="47.25" x14ac:dyDescent="0.25">
      <c r="A47" s="48">
        <v>4</v>
      </c>
      <c r="B47" s="4" t="s">
        <v>31</v>
      </c>
      <c r="C47" s="4"/>
      <c r="D47" s="7"/>
      <c r="E47" s="36"/>
      <c r="F47" s="6"/>
      <c r="G47" s="6"/>
      <c r="H47" s="6"/>
      <c r="I47" s="6"/>
      <c r="J47" s="29"/>
      <c r="K47" s="29"/>
      <c r="L47" s="46"/>
    </row>
    <row r="48" spans="1:12" s="33" customFormat="1" ht="15.75" x14ac:dyDescent="0.25">
      <c r="A48" s="48">
        <v>5</v>
      </c>
      <c r="B48" s="4" t="s">
        <v>30</v>
      </c>
      <c r="C48" s="4"/>
      <c r="D48" s="7"/>
      <c r="E48" s="36"/>
      <c r="F48" s="6"/>
      <c r="G48" s="6"/>
      <c r="H48" s="6"/>
      <c r="I48" s="6"/>
      <c r="J48" s="29"/>
      <c r="K48" s="29"/>
      <c r="L48" s="46"/>
    </row>
    <row r="49" spans="1:12" s="33" customFormat="1" ht="15.75" x14ac:dyDescent="0.25">
      <c r="A49" s="48">
        <v>6</v>
      </c>
      <c r="B49" s="3" t="s">
        <v>9</v>
      </c>
      <c r="C49" s="4" t="s">
        <v>8</v>
      </c>
      <c r="D49" s="7">
        <v>2</v>
      </c>
      <c r="E49" s="36">
        <v>53784</v>
      </c>
      <c r="F49" s="6"/>
      <c r="G49" s="6"/>
      <c r="H49" s="6">
        <v>1</v>
      </c>
      <c r="I49" s="6">
        <v>10</v>
      </c>
      <c r="J49" s="29">
        <f t="shared" ref="J49:J51" si="4">G49+F49+(D49*E49)</f>
        <v>107568</v>
      </c>
      <c r="K49" s="29">
        <f t="shared" ref="K49:K51" si="5">J49*I49*H49</f>
        <v>1075680</v>
      </c>
      <c r="L49" s="46"/>
    </row>
    <row r="50" spans="1:12" s="33" customFormat="1" ht="15.75" x14ac:dyDescent="0.25">
      <c r="A50" s="40"/>
      <c r="B50" s="4"/>
      <c r="C50" s="4" t="s">
        <v>37</v>
      </c>
      <c r="D50" s="7">
        <v>1</v>
      </c>
      <c r="E50" s="36">
        <v>53784</v>
      </c>
      <c r="F50" s="6"/>
      <c r="G50" s="6"/>
      <c r="H50" s="6">
        <v>1</v>
      </c>
      <c r="I50" s="6">
        <v>20</v>
      </c>
      <c r="J50" s="29">
        <f t="shared" si="4"/>
        <v>53784</v>
      </c>
      <c r="K50" s="29">
        <f t="shared" si="5"/>
        <v>1075680</v>
      </c>
      <c r="L50" s="46"/>
    </row>
    <row r="51" spans="1:12" s="33" customFormat="1" ht="15.75" x14ac:dyDescent="0.25">
      <c r="A51" s="40"/>
      <c r="B51" s="4"/>
      <c r="C51" s="4" t="s">
        <v>17</v>
      </c>
      <c r="D51" s="7">
        <v>1</v>
      </c>
      <c r="E51" s="36">
        <v>53784</v>
      </c>
      <c r="F51" s="6"/>
      <c r="G51" s="6"/>
      <c r="H51" s="6">
        <v>1</v>
      </c>
      <c r="I51" s="6">
        <v>20</v>
      </c>
      <c r="J51" s="29">
        <f t="shared" si="4"/>
        <v>53784</v>
      </c>
      <c r="K51" s="29">
        <f t="shared" si="5"/>
        <v>1075680</v>
      </c>
      <c r="L51" s="46"/>
    </row>
    <row r="52" spans="1:12" s="33" customFormat="1" ht="15.75" x14ac:dyDescent="0.25">
      <c r="A52" s="50"/>
      <c r="B52" s="4"/>
      <c r="C52" s="4" t="s">
        <v>6</v>
      </c>
      <c r="D52" s="7"/>
      <c r="E52" s="36"/>
      <c r="F52" s="6"/>
      <c r="G52" s="6"/>
      <c r="H52" s="6"/>
      <c r="I52" s="6"/>
      <c r="J52" s="29"/>
      <c r="K52" s="29"/>
      <c r="L52" s="46"/>
    </row>
    <row r="53" spans="1:12" s="33" customFormat="1" ht="15.75" x14ac:dyDescent="0.25">
      <c r="A53" s="49"/>
      <c r="B53" s="64" t="s">
        <v>1</v>
      </c>
      <c r="C53" s="64"/>
      <c r="D53" s="51"/>
      <c r="E53" s="52"/>
      <c r="F53" s="52">
        <f>SUM(F36:F47)</f>
        <v>0</v>
      </c>
      <c r="G53" s="52">
        <f>SUM(G36:G47)</f>
        <v>152000</v>
      </c>
      <c r="H53" s="53"/>
      <c r="I53" s="52"/>
      <c r="J53" s="54">
        <f>SUM(J36:J52)</f>
        <v>797408</v>
      </c>
      <c r="K53" s="54">
        <f>SUM(K36:K52)</f>
        <v>24810880</v>
      </c>
      <c r="L53" s="52"/>
    </row>
    <row r="54" spans="1:12" s="2" customFormat="1" ht="1.5" customHeight="1" x14ac:dyDescent="0.25"/>
    <row r="55" spans="1:12" s="2" customFormat="1" ht="19.5" customHeight="1" x14ac:dyDescent="0.25">
      <c r="A55" s="9"/>
      <c r="B55" s="10"/>
      <c r="C55" s="10"/>
      <c r="D55" s="11"/>
      <c r="E55" s="12"/>
      <c r="F55" s="12"/>
      <c r="G55" s="12"/>
      <c r="H55" s="13"/>
      <c r="I55" s="12"/>
      <c r="J55" s="12"/>
      <c r="K55" s="12"/>
      <c r="L55" s="12"/>
    </row>
    <row r="56" spans="1:12" s="2" customFormat="1" ht="19.5" customHeight="1" x14ac:dyDescent="0.25">
      <c r="A56" s="9"/>
      <c r="B56" s="10"/>
      <c r="C56" s="10"/>
      <c r="D56" s="11"/>
      <c r="E56" s="12"/>
      <c r="F56" s="12"/>
      <c r="G56" s="12"/>
      <c r="H56" s="13"/>
      <c r="I56" s="12"/>
      <c r="J56" s="12"/>
      <c r="K56" s="12"/>
      <c r="L56" s="12"/>
    </row>
    <row r="57" spans="1:12" s="2" customFormat="1" ht="29.25" customHeight="1" x14ac:dyDescent="0.25">
      <c r="A57" s="20" t="s">
        <v>12</v>
      </c>
      <c r="B57" s="57" t="s">
        <v>23</v>
      </c>
      <c r="C57" s="57"/>
      <c r="D57" s="57"/>
      <c r="E57" s="57"/>
      <c r="F57" s="57"/>
      <c r="G57" s="57"/>
      <c r="H57" s="57"/>
      <c r="I57" s="57"/>
      <c r="J57" s="57"/>
      <c r="K57" s="57"/>
      <c r="L57" s="57"/>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30"/>
      <c r="L84" s="30"/>
    </row>
    <row r="85" spans="1:12" s="8" customFormat="1" ht="15.75" x14ac:dyDescent="0.25">
      <c r="A85" s="25"/>
      <c r="B85" s="25"/>
      <c r="C85" s="25"/>
      <c r="D85" s="25"/>
      <c r="E85" s="25"/>
      <c r="F85" s="25"/>
      <c r="G85" s="25"/>
      <c r="H85" s="25"/>
      <c r="I85" s="25"/>
      <c r="J85" s="25"/>
      <c r="K85" s="31">
        <f>$K$30</f>
        <v>29363600</v>
      </c>
      <c r="L85" s="30"/>
    </row>
    <row r="86" spans="1:12" s="8" customFormat="1" ht="15.75" x14ac:dyDescent="0.25">
      <c r="A86" s="25"/>
      <c r="B86" s="25"/>
      <c r="C86" s="25"/>
      <c r="D86" s="25"/>
      <c r="E86" s="25"/>
      <c r="F86" s="25"/>
      <c r="G86" s="25"/>
      <c r="H86" s="25"/>
      <c r="I86" s="25"/>
      <c r="J86" s="25"/>
      <c r="K86" s="31">
        <f>$K$53</f>
        <v>24810880</v>
      </c>
      <c r="L86" s="32"/>
    </row>
    <row r="87" spans="1:12" s="8" customFormat="1" ht="15.75" x14ac:dyDescent="0.25">
      <c r="A87" s="25"/>
      <c r="B87" s="25"/>
      <c r="C87" s="25"/>
      <c r="D87" s="25"/>
      <c r="E87" s="25"/>
      <c r="F87" s="25"/>
      <c r="G87" s="25"/>
      <c r="H87" s="25"/>
      <c r="I87" s="25"/>
      <c r="J87" s="25"/>
      <c r="K87" s="31">
        <f>K85-K86</f>
        <v>4552720</v>
      </c>
      <c r="L87" s="32">
        <f>K87/K85*100%</f>
        <v>0.15504638395837023</v>
      </c>
    </row>
    <row r="88" spans="1:12" s="8" customFormat="1" ht="15.75" x14ac:dyDescent="0.25">
      <c r="A88" s="25"/>
      <c r="B88" s="25"/>
      <c r="C88" s="25"/>
      <c r="D88" s="25"/>
      <c r="E88" s="25"/>
      <c r="F88" s="25"/>
      <c r="G88" s="25"/>
      <c r="H88" s="25"/>
      <c r="I88" s="25"/>
      <c r="J88" s="25"/>
      <c r="K88" s="30"/>
      <c r="L88" s="32">
        <f>K86/K85*100%</f>
        <v>0.84495361604162977</v>
      </c>
    </row>
    <row r="89" spans="1:12" s="2" customFormat="1" ht="20.100000000000001" customHeight="1" x14ac:dyDescent="0.25">
      <c r="A89" s="24"/>
      <c r="B89" s="27"/>
      <c r="C89" s="28"/>
      <c r="D89" s="28"/>
      <c r="E89" s="28"/>
      <c r="F89" s="28"/>
      <c r="G89" s="23"/>
      <c r="H89" s="23"/>
      <c r="I89" s="23"/>
      <c r="J89" s="23"/>
      <c r="K89" s="23"/>
      <c r="L89" s="23"/>
    </row>
  </sheetData>
  <sheetProtection selectLockedCells="1" selectUnlockedCells="1"/>
  <mergeCells count="13">
    <mergeCell ref="B7:K7"/>
    <mergeCell ref="B1:K1"/>
    <mergeCell ref="B2:K2"/>
    <mergeCell ref="B3:K3"/>
    <mergeCell ref="B5:C6"/>
    <mergeCell ref="I5:K6"/>
    <mergeCell ref="B57:L57"/>
    <mergeCell ref="B8:K8"/>
    <mergeCell ref="B9:K9"/>
    <mergeCell ref="B30:C30"/>
    <mergeCell ref="B32:L32"/>
    <mergeCell ref="B33:L33"/>
    <mergeCell ref="B53:C53"/>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91"/>
  <sheetViews>
    <sheetView zoomScale="70" zoomScaleNormal="70" zoomScaleSheetLayoutView="90" workbookViewId="0">
      <selection activeCell="R14" sqref="R14"/>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140625"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140625"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140625"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140625"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140625"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140625"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140625"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140625"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140625"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140625"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140625"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140625"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140625"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140625"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140625"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140625"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140625"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140625"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140625"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140625"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140625"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140625"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140625"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140625"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140625"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140625"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140625"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140625"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140625"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140625"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140625"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140625"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140625"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140625"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140625"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140625"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140625"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140625"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140625"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140625"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140625"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140625"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140625"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140625"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140625"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140625"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140625"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140625"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140625"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140625"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140625"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140625"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140625"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140625"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140625"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140625"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140625"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140625"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140625"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140625"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140625"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140625"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140625"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140625"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83</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52</v>
      </c>
      <c r="C13" s="37" t="s">
        <v>41</v>
      </c>
      <c r="D13" s="7">
        <v>1</v>
      </c>
      <c r="E13" s="36">
        <v>53784</v>
      </c>
      <c r="F13" s="6"/>
      <c r="G13" s="6">
        <v>2000</v>
      </c>
      <c r="H13" s="6">
        <v>1</v>
      </c>
      <c r="I13" s="6">
        <v>100</v>
      </c>
      <c r="J13" s="29">
        <f>G13+F13+(D13*E13)</f>
        <v>55784</v>
      </c>
      <c r="K13" s="29">
        <f>J13*I13*H13</f>
        <v>5578400</v>
      </c>
      <c r="L13" s="46"/>
    </row>
    <row r="14" spans="1:12" s="33" customFormat="1" ht="31.5" x14ac:dyDescent="0.25">
      <c r="A14" s="45"/>
      <c r="B14" s="55" t="s">
        <v>53</v>
      </c>
      <c r="C14" s="37" t="s">
        <v>41</v>
      </c>
      <c r="D14" s="7">
        <v>2</v>
      </c>
      <c r="E14" s="36">
        <v>53784</v>
      </c>
      <c r="F14" s="6"/>
      <c r="G14" s="6">
        <v>10000</v>
      </c>
      <c r="H14" s="6">
        <v>1</v>
      </c>
      <c r="I14" s="6">
        <v>100</v>
      </c>
      <c r="J14" s="29">
        <f>G14+F14+(D14*E14)</f>
        <v>117568</v>
      </c>
      <c r="K14" s="29">
        <f>J14*I14*H14</f>
        <v>11756800</v>
      </c>
      <c r="L14" s="46"/>
    </row>
    <row r="15" spans="1:12" s="33" customFormat="1" ht="63" x14ac:dyDescent="0.25">
      <c r="A15" s="45"/>
      <c r="B15" s="55" t="s">
        <v>54</v>
      </c>
      <c r="C15" s="37" t="s">
        <v>63</v>
      </c>
      <c r="D15" s="7">
        <v>2</v>
      </c>
      <c r="E15" s="36">
        <v>53784</v>
      </c>
      <c r="F15" s="6"/>
      <c r="G15" s="6">
        <v>20000</v>
      </c>
      <c r="H15" s="6">
        <v>1</v>
      </c>
      <c r="I15" s="6">
        <v>100</v>
      </c>
      <c r="J15" s="29">
        <f>G15+F15+(D15*E15)</f>
        <v>127568</v>
      </c>
      <c r="K15" s="29">
        <f>J15*I15*H15</f>
        <v>12756800</v>
      </c>
      <c r="L15" s="46"/>
    </row>
    <row r="16" spans="1:12" s="33" customFormat="1" ht="47.25" x14ac:dyDescent="0.25">
      <c r="A16" s="45"/>
      <c r="B16" s="55" t="s">
        <v>55</v>
      </c>
      <c r="C16" s="37" t="s">
        <v>63</v>
      </c>
      <c r="D16" s="7">
        <v>2</v>
      </c>
      <c r="E16" s="36">
        <v>53784</v>
      </c>
      <c r="F16" s="6"/>
      <c r="G16" s="6">
        <v>20000</v>
      </c>
      <c r="H16" s="6">
        <v>1</v>
      </c>
      <c r="I16" s="6">
        <v>100</v>
      </c>
      <c r="J16" s="29">
        <f>G16+F16+(D16*E16)</f>
        <v>127568</v>
      </c>
      <c r="K16" s="29">
        <f>J16*I16*H16</f>
        <v>12756800</v>
      </c>
      <c r="L16" s="46"/>
    </row>
    <row r="17" spans="1:12" s="33" customFormat="1" ht="31.5" x14ac:dyDescent="0.25">
      <c r="A17" s="45"/>
      <c r="B17" s="55" t="s">
        <v>56</v>
      </c>
      <c r="C17" s="37" t="s">
        <v>64</v>
      </c>
      <c r="D17" s="7">
        <v>4</v>
      </c>
      <c r="E17" s="36">
        <v>53784</v>
      </c>
      <c r="F17" s="6"/>
      <c r="G17" s="6">
        <v>100000</v>
      </c>
      <c r="H17" s="6">
        <v>1</v>
      </c>
      <c r="I17" s="6">
        <v>100</v>
      </c>
      <c r="J17" s="29">
        <f t="shared" ref="J17:J29" si="0">G17+F17+(D17*E17)</f>
        <v>315136</v>
      </c>
      <c r="K17" s="29">
        <f t="shared" ref="K17:K29" si="1">J17*I17*H17</f>
        <v>31513600</v>
      </c>
      <c r="L17" s="46"/>
    </row>
    <row r="18" spans="1:12" s="33" customFormat="1" ht="15.75" x14ac:dyDescent="0.25">
      <c r="A18" s="45">
        <v>2</v>
      </c>
      <c r="B18" s="3" t="s">
        <v>7</v>
      </c>
      <c r="C18" s="4" t="s">
        <v>8</v>
      </c>
      <c r="D18" s="7">
        <v>2</v>
      </c>
      <c r="E18" s="36">
        <v>53784</v>
      </c>
      <c r="F18" s="6"/>
      <c r="G18" s="6"/>
      <c r="H18" s="6">
        <v>1</v>
      </c>
      <c r="I18" s="6">
        <v>50</v>
      </c>
      <c r="J18" s="29">
        <f t="shared" si="0"/>
        <v>107568</v>
      </c>
      <c r="K18" s="29">
        <f t="shared" si="1"/>
        <v>5378400</v>
      </c>
      <c r="L18" s="46"/>
    </row>
    <row r="19" spans="1:12" s="33" customFormat="1" ht="15.75" x14ac:dyDescent="0.25">
      <c r="A19" s="48"/>
      <c r="B19" s="4"/>
      <c r="C19" s="4" t="s">
        <v>36</v>
      </c>
      <c r="D19" s="7">
        <v>1</v>
      </c>
      <c r="E19" s="36">
        <v>53784</v>
      </c>
      <c r="F19" s="6"/>
      <c r="G19" s="6"/>
      <c r="H19" s="6">
        <v>1</v>
      </c>
      <c r="I19" s="6">
        <v>50</v>
      </c>
      <c r="J19" s="29">
        <f t="shared" si="0"/>
        <v>53784</v>
      </c>
      <c r="K19" s="29">
        <f t="shared" si="1"/>
        <v>2689200</v>
      </c>
      <c r="L19" s="46"/>
    </row>
    <row r="20" spans="1:12" s="33" customFormat="1" ht="15.75" x14ac:dyDescent="0.25">
      <c r="A20" s="48"/>
      <c r="B20" s="4"/>
      <c r="C20" s="4" t="s">
        <v>17</v>
      </c>
      <c r="D20" s="7">
        <v>1</v>
      </c>
      <c r="E20" s="36">
        <v>53784</v>
      </c>
      <c r="F20" s="6"/>
      <c r="G20" s="6"/>
      <c r="H20" s="6">
        <v>1</v>
      </c>
      <c r="I20" s="6"/>
      <c r="J20" s="29">
        <f t="shared" si="0"/>
        <v>53784</v>
      </c>
      <c r="K20" s="29">
        <f t="shared" si="1"/>
        <v>0</v>
      </c>
      <c r="L20" s="46"/>
    </row>
    <row r="21" spans="1:12" s="33" customFormat="1" ht="15.75" x14ac:dyDescent="0.25">
      <c r="A21" s="45">
        <v>3</v>
      </c>
      <c r="B21" s="3" t="s">
        <v>18</v>
      </c>
      <c r="C21" s="4"/>
      <c r="D21" s="7"/>
      <c r="E21" s="36"/>
      <c r="F21" s="6"/>
      <c r="G21" s="6"/>
      <c r="H21" s="6"/>
      <c r="I21" s="6"/>
      <c r="J21" s="29"/>
      <c r="K21" s="29"/>
      <c r="L21" s="46"/>
    </row>
    <row r="22" spans="1:12" s="33" customFormat="1" ht="15.75" x14ac:dyDescent="0.25">
      <c r="A22" s="49" t="s">
        <v>22</v>
      </c>
      <c r="B22" s="4" t="s">
        <v>3</v>
      </c>
      <c r="C22" s="4"/>
      <c r="D22" s="7"/>
      <c r="E22" s="36"/>
      <c r="F22" s="6"/>
      <c r="G22" s="6"/>
      <c r="H22" s="6"/>
      <c r="I22" s="6"/>
      <c r="J22" s="29"/>
      <c r="K22" s="29"/>
      <c r="L22" s="46"/>
    </row>
    <row r="23" spans="1:12" s="33" customFormat="1" ht="15.75" x14ac:dyDescent="0.25">
      <c r="A23" s="49" t="s">
        <v>21</v>
      </c>
      <c r="B23" s="4" t="s">
        <v>4</v>
      </c>
      <c r="C23" s="4"/>
      <c r="D23" s="7"/>
      <c r="E23" s="36"/>
      <c r="F23" s="6"/>
      <c r="G23" s="6"/>
      <c r="H23" s="6"/>
      <c r="I23" s="6"/>
      <c r="J23" s="29"/>
      <c r="K23" s="29"/>
      <c r="L23" s="46"/>
    </row>
    <row r="24" spans="1:12" s="33" customFormat="1" ht="15.75" x14ac:dyDescent="0.25">
      <c r="A24" s="49" t="s">
        <v>20</v>
      </c>
      <c r="B24" s="4" t="s">
        <v>19</v>
      </c>
      <c r="C24" s="4"/>
      <c r="D24" s="7"/>
      <c r="E24" s="36"/>
      <c r="F24" s="6"/>
      <c r="G24" s="6"/>
      <c r="H24" s="6"/>
      <c r="I24" s="6"/>
      <c r="J24" s="29"/>
      <c r="K24" s="29"/>
      <c r="L24" s="46"/>
    </row>
    <row r="25" spans="1:12" s="33" customFormat="1" ht="47.25" x14ac:dyDescent="0.25">
      <c r="A25" s="48">
        <v>4</v>
      </c>
      <c r="B25" s="4" t="s">
        <v>31</v>
      </c>
      <c r="C25" s="4"/>
      <c r="D25" s="7"/>
      <c r="E25" s="36"/>
      <c r="F25" s="6"/>
      <c r="G25" s="6"/>
      <c r="H25" s="6"/>
      <c r="I25" s="6"/>
      <c r="J25" s="29"/>
      <c r="K25" s="29"/>
      <c r="L25" s="46"/>
    </row>
    <row r="26" spans="1:12" s="33" customFormat="1" ht="15.75" x14ac:dyDescent="0.25">
      <c r="A26" s="48">
        <v>5</v>
      </c>
      <c r="B26" s="4" t="s">
        <v>30</v>
      </c>
      <c r="C26" s="4"/>
      <c r="D26" s="7"/>
      <c r="E26" s="36"/>
      <c r="F26" s="6"/>
      <c r="G26" s="6"/>
      <c r="H26" s="6"/>
      <c r="I26" s="6"/>
      <c r="J26" s="29"/>
      <c r="K26" s="29"/>
      <c r="L26" s="46"/>
    </row>
    <row r="27" spans="1:12" s="33" customFormat="1" ht="15.75" x14ac:dyDescent="0.25">
      <c r="A27" s="48">
        <v>6</v>
      </c>
      <c r="B27" s="3" t="s">
        <v>9</v>
      </c>
      <c r="C27" s="4" t="s">
        <v>8</v>
      </c>
      <c r="D27" s="7">
        <v>2</v>
      </c>
      <c r="E27" s="36">
        <v>53784</v>
      </c>
      <c r="F27" s="6"/>
      <c r="G27" s="6"/>
      <c r="H27" s="6">
        <v>1</v>
      </c>
      <c r="I27" s="6">
        <v>50</v>
      </c>
      <c r="J27" s="29">
        <f t="shared" si="0"/>
        <v>107568</v>
      </c>
      <c r="K27" s="29">
        <f t="shared" si="1"/>
        <v>5378400</v>
      </c>
      <c r="L27" s="46"/>
    </row>
    <row r="28" spans="1:12" s="33" customFormat="1" ht="15.75" x14ac:dyDescent="0.25">
      <c r="A28" s="40"/>
      <c r="B28" s="4"/>
      <c r="C28" s="4" t="s">
        <v>37</v>
      </c>
      <c r="D28" s="7">
        <v>1</v>
      </c>
      <c r="E28" s="36">
        <v>53784</v>
      </c>
      <c r="F28" s="6"/>
      <c r="G28" s="6"/>
      <c r="H28" s="6">
        <v>1</v>
      </c>
      <c r="I28" s="6">
        <v>50</v>
      </c>
      <c r="J28" s="29">
        <f t="shared" si="0"/>
        <v>53784</v>
      </c>
      <c r="K28" s="29">
        <f t="shared" si="1"/>
        <v>2689200</v>
      </c>
      <c r="L28" s="46"/>
    </row>
    <row r="29" spans="1:12" s="33" customFormat="1" ht="15.75" x14ac:dyDescent="0.25">
      <c r="A29" s="40"/>
      <c r="B29" s="4"/>
      <c r="C29" s="4" t="s">
        <v>17</v>
      </c>
      <c r="D29" s="7">
        <v>1</v>
      </c>
      <c r="E29" s="36">
        <v>53784</v>
      </c>
      <c r="F29" s="6"/>
      <c r="G29" s="6"/>
      <c r="H29" s="6">
        <v>1</v>
      </c>
      <c r="I29" s="6"/>
      <c r="J29" s="29">
        <f t="shared" si="0"/>
        <v>53784</v>
      </c>
      <c r="K29" s="29">
        <f t="shared" si="1"/>
        <v>0</v>
      </c>
      <c r="L29" s="46"/>
    </row>
    <row r="30" spans="1:12" s="33" customFormat="1" ht="15.75" x14ac:dyDescent="0.25">
      <c r="A30" s="50"/>
      <c r="B30" s="4"/>
      <c r="C30" s="4" t="s">
        <v>6</v>
      </c>
      <c r="D30" s="7"/>
      <c r="E30" s="36"/>
      <c r="F30" s="6"/>
      <c r="G30" s="6"/>
      <c r="H30" s="6"/>
      <c r="I30" s="6"/>
      <c r="J30" s="29"/>
      <c r="K30" s="29"/>
      <c r="L30" s="46"/>
    </row>
    <row r="31" spans="1:12" s="33" customFormat="1" ht="15.75" x14ac:dyDescent="0.25">
      <c r="A31" s="49"/>
      <c r="B31" s="64" t="s">
        <v>1</v>
      </c>
      <c r="C31" s="64"/>
      <c r="D31" s="51"/>
      <c r="E31" s="52"/>
      <c r="F31" s="52">
        <f>SUM(F12:F25)</f>
        <v>0</v>
      </c>
      <c r="G31" s="52">
        <f>SUM(G12:G25)</f>
        <v>152000</v>
      </c>
      <c r="H31" s="53"/>
      <c r="I31" s="52"/>
      <c r="J31" s="54">
        <f>SUM(J12:J30)</f>
        <v>1173896</v>
      </c>
      <c r="K31" s="54">
        <f>SUM(K12:K30)</f>
        <v>90497600</v>
      </c>
      <c r="L31" s="52"/>
    </row>
    <row r="32" spans="1:12" s="33" customFormat="1" ht="15.75" x14ac:dyDescent="0.25">
      <c r="A32" s="9"/>
      <c r="B32" s="10"/>
      <c r="C32" s="10"/>
      <c r="D32" s="11"/>
      <c r="E32" s="12"/>
      <c r="F32" s="12"/>
      <c r="G32" s="12"/>
      <c r="H32" s="13"/>
      <c r="I32" s="12"/>
      <c r="J32" s="12"/>
      <c r="K32" s="12"/>
      <c r="L32" s="12"/>
    </row>
    <row r="33" spans="1:12" s="33" customFormat="1" ht="15.75" x14ac:dyDescent="0.25">
      <c r="A33" s="10"/>
      <c r="B33" s="65"/>
      <c r="C33" s="65"/>
      <c r="D33" s="65"/>
      <c r="E33" s="65"/>
      <c r="F33" s="65"/>
      <c r="G33" s="65"/>
      <c r="H33" s="65"/>
      <c r="I33" s="65"/>
      <c r="J33" s="65"/>
      <c r="K33" s="65"/>
      <c r="L33" s="65"/>
    </row>
    <row r="34" spans="1:12" s="33" customFormat="1" ht="15.75" x14ac:dyDescent="0.25">
      <c r="A34" s="35"/>
      <c r="B34" s="65" t="s">
        <v>57</v>
      </c>
      <c r="C34" s="65"/>
      <c r="D34" s="65"/>
      <c r="E34" s="65"/>
      <c r="F34" s="65"/>
      <c r="G34" s="65"/>
      <c r="H34" s="65"/>
      <c r="I34" s="65"/>
      <c r="J34" s="65"/>
      <c r="K34" s="65"/>
      <c r="L34" s="65"/>
    </row>
    <row r="35" spans="1:12" s="33" customFormat="1" ht="15.75" x14ac:dyDescent="0.25"/>
    <row r="36" spans="1:12" s="33" customFormat="1" ht="110.25" x14ac:dyDescent="0.25">
      <c r="A36" s="40" t="s">
        <v>0</v>
      </c>
      <c r="B36" s="40" t="s">
        <v>13</v>
      </c>
      <c r="C36" s="40" t="s">
        <v>15</v>
      </c>
      <c r="D36" s="41" t="s">
        <v>24</v>
      </c>
      <c r="E36" s="42" t="s">
        <v>25</v>
      </c>
      <c r="F36" s="43" t="s">
        <v>26</v>
      </c>
      <c r="G36" s="41" t="s">
        <v>27</v>
      </c>
      <c r="H36" s="41" t="s">
        <v>16</v>
      </c>
      <c r="I36" s="41" t="s">
        <v>14</v>
      </c>
      <c r="J36" s="44" t="s">
        <v>28</v>
      </c>
      <c r="K36" s="44" t="s">
        <v>29</v>
      </c>
      <c r="L36" s="41" t="s">
        <v>5</v>
      </c>
    </row>
    <row r="37" spans="1:12" s="33" customFormat="1" ht="15.75" x14ac:dyDescent="0.25">
      <c r="A37" s="45">
        <v>1</v>
      </c>
      <c r="B37" s="3" t="s">
        <v>2</v>
      </c>
      <c r="C37" s="4"/>
      <c r="D37" s="5"/>
      <c r="E37" s="34"/>
      <c r="F37" s="6"/>
      <c r="G37" s="6"/>
      <c r="H37" s="6"/>
      <c r="I37" s="6"/>
      <c r="J37" s="29"/>
      <c r="K37" s="29"/>
      <c r="L37" s="46"/>
    </row>
    <row r="38" spans="1:12" s="33" customFormat="1" ht="31.5" x14ac:dyDescent="0.25">
      <c r="A38" s="45"/>
      <c r="B38" s="55" t="s">
        <v>52</v>
      </c>
      <c r="C38" s="37" t="s">
        <v>84</v>
      </c>
      <c r="D38" s="7">
        <v>1</v>
      </c>
      <c r="E38" s="36">
        <v>53784</v>
      </c>
      <c r="F38" s="6"/>
      <c r="G38" s="6">
        <v>2000</v>
      </c>
      <c r="H38" s="6">
        <v>1</v>
      </c>
      <c r="I38" s="6">
        <v>100</v>
      </c>
      <c r="J38" s="29">
        <f>G38+F38+(D38*E38)</f>
        <v>55784</v>
      </c>
      <c r="K38" s="29">
        <f>J38*I38*H38</f>
        <v>5578400</v>
      </c>
      <c r="L38" s="46"/>
    </row>
    <row r="39" spans="1:12" s="33" customFormat="1" ht="47.25" x14ac:dyDescent="0.25">
      <c r="A39" s="45"/>
      <c r="B39" s="55" t="s">
        <v>85</v>
      </c>
      <c r="C39" s="37" t="s">
        <v>63</v>
      </c>
      <c r="D39" s="7">
        <v>2</v>
      </c>
      <c r="E39" s="36">
        <v>53784</v>
      </c>
      <c r="F39" s="6"/>
      <c r="G39" s="6">
        <v>20000</v>
      </c>
      <c r="H39" s="6">
        <v>1</v>
      </c>
      <c r="I39" s="6">
        <v>100</v>
      </c>
      <c r="J39" s="29">
        <f>G39+F39+(D39*E39)</f>
        <v>127568</v>
      </c>
      <c r="K39" s="29">
        <f>J39*I39*H39</f>
        <v>12756800</v>
      </c>
      <c r="L39" s="46"/>
    </row>
    <row r="40" spans="1:12" s="33" customFormat="1" ht="63" x14ac:dyDescent="0.25">
      <c r="A40" s="45"/>
      <c r="B40" s="55" t="s">
        <v>86</v>
      </c>
      <c r="C40" s="37" t="s">
        <v>63</v>
      </c>
      <c r="D40" s="7">
        <v>2</v>
      </c>
      <c r="E40" s="36">
        <v>53784</v>
      </c>
      <c r="F40" s="6"/>
      <c r="G40" s="6">
        <v>20000</v>
      </c>
      <c r="H40" s="6">
        <v>1</v>
      </c>
      <c r="I40" s="6">
        <v>100</v>
      </c>
      <c r="J40" s="29">
        <f>G40+F40+(D40*E40)</f>
        <v>127568</v>
      </c>
      <c r="K40" s="29">
        <f>J40*I40*H40</f>
        <v>12756800</v>
      </c>
      <c r="L40" s="46"/>
    </row>
    <row r="41" spans="1:12" s="33" customFormat="1" ht="47.25" x14ac:dyDescent="0.25">
      <c r="A41" s="45"/>
      <c r="B41" s="55" t="s">
        <v>87</v>
      </c>
      <c r="C41" s="37" t="s">
        <v>64</v>
      </c>
      <c r="D41" s="7">
        <v>4</v>
      </c>
      <c r="E41" s="36">
        <v>53784</v>
      </c>
      <c r="F41" s="6"/>
      <c r="G41" s="6">
        <v>100000</v>
      </c>
      <c r="H41" s="6">
        <v>1</v>
      </c>
      <c r="I41" s="6">
        <v>100</v>
      </c>
      <c r="J41" s="29">
        <f t="shared" ref="J41:J44" si="2">G41+F41+(D41*E41)</f>
        <v>315136</v>
      </c>
      <c r="K41" s="29">
        <f t="shared" ref="K41:K44" si="3">J41*I41*H41</f>
        <v>31513600</v>
      </c>
      <c r="L41" s="46"/>
    </row>
    <row r="42" spans="1:12" s="33" customFormat="1" ht="15.75" x14ac:dyDescent="0.25">
      <c r="A42" s="45">
        <v>2</v>
      </c>
      <c r="B42" s="3" t="s">
        <v>7</v>
      </c>
      <c r="C42" s="4" t="s">
        <v>8</v>
      </c>
      <c r="D42" s="7">
        <v>2</v>
      </c>
      <c r="E42" s="36">
        <v>53784</v>
      </c>
      <c r="F42" s="6"/>
      <c r="G42" s="6"/>
      <c r="H42" s="6">
        <v>1</v>
      </c>
      <c r="I42" s="6">
        <v>20</v>
      </c>
      <c r="J42" s="29">
        <f t="shared" si="2"/>
        <v>107568</v>
      </c>
      <c r="K42" s="29">
        <f t="shared" si="3"/>
        <v>2151360</v>
      </c>
      <c r="L42" s="46"/>
    </row>
    <row r="43" spans="1:12" s="33" customFormat="1" ht="15.75" x14ac:dyDescent="0.25">
      <c r="A43" s="48"/>
      <c r="B43" s="4"/>
      <c r="C43" s="4" t="s">
        <v>36</v>
      </c>
      <c r="D43" s="7">
        <v>1</v>
      </c>
      <c r="E43" s="36">
        <v>53784</v>
      </c>
      <c r="F43" s="6"/>
      <c r="G43" s="6"/>
      <c r="H43" s="6">
        <v>1</v>
      </c>
      <c r="I43" s="6">
        <v>40</v>
      </c>
      <c r="J43" s="29">
        <f t="shared" si="2"/>
        <v>53784</v>
      </c>
      <c r="K43" s="29">
        <f t="shared" si="3"/>
        <v>2151360</v>
      </c>
      <c r="L43" s="46"/>
    </row>
    <row r="44" spans="1:12" s="33" customFormat="1" ht="15.75" x14ac:dyDescent="0.25">
      <c r="A44" s="48"/>
      <c r="B44" s="4"/>
      <c r="C44" s="4" t="s">
        <v>17</v>
      </c>
      <c r="D44" s="7">
        <v>1</v>
      </c>
      <c r="E44" s="36">
        <v>53784</v>
      </c>
      <c r="F44" s="6"/>
      <c r="G44" s="6"/>
      <c r="H44" s="6">
        <v>1</v>
      </c>
      <c r="I44" s="6">
        <v>40</v>
      </c>
      <c r="J44" s="29">
        <f t="shared" si="2"/>
        <v>53784</v>
      </c>
      <c r="K44" s="29">
        <f t="shared" si="3"/>
        <v>2151360</v>
      </c>
      <c r="L44" s="46"/>
    </row>
    <row r="45" spans="1:12" s="33" customFormat="1" ht="15.75" x14ac:dyDescent="0.25">
      <c r="A45" s="45">
        <v>3</v>
      </c>
      <c r="B45" s="3" t="s">
        <v>18</v>
      </c>
      <c r="C45" s="4"/>
      <c r="D45" s="7"/>
      <c r="E45" s="36"/>
      <c r="F45" s="6"/>
      <c r="G45" s="6"/>
      <c r="H45" s="6"/>
      <c r="I45" s="6"/>
      <c r="J45" s="29"/>
      <c r="K45" s="29"/>
      <c r="L45" s="46"/>
    </row>
    <row r="46" spans="1:12" s="33" customFormat="1" ht="15.75" x14ac:dyDescent="0.25">
      <c r="A46" s="49" t="s">
        <v>22</v>
      </c>
      <c r="B46" s="4" t="s">
        <v>3</v>
      </c>
      <c r="C46" s="4"/>
      <c r="D46" s="7"/>
      <c r="E46" s="36"/>
      <c r="F46" s="6"/>
      <c r="G46" s="6"/>
      <c r="H46" s="6"/>
      <c r="I46" s="6"/>
      <c r="J46" s="29"/>
      <c r="K46" s="29"/>
      <c r="L46" s="46"/>
    </row>
    <row r="47" spans="1:12" s="33" customFormat="1" ht="15.75" x14ac:dyDescent="0.25">
      <c r="A47" s="49" t="s">
        <v>21</v>
      </c>
      <c r="B47" s="4" t="s">
        <v>4</v>
      </c>
      <c r="C47" s="4"/>
      <c r="D47" s="7"/>
      <c r="E47" s="36"/>
      <c r="F47" s="6"/>
      <c r="G47" s="6"/>
      <c r="H47" s="6"/>
      <c r="I47" s="6"/>
      <c r="J47" s="29"/>
      <c r="K47" s="29"/>
      <c r="L47" s="46"/>
    </row>
    <row r="48" spans="1:12" s="33" customFormat="1" ht="15.75" x14ac:dyDescent="0.25">
      <c r="A48" s="49" t="s">
        <v>20</v>
      </c>
      <c r="B48" s="4" t="s">
        <v>19</v>
      </c>
      <c r="C48" s="4"/>
      <c r="D48" s="7"/>
      <c r="E48" s="36"/>
      <c r="F48" s="6"/>
      <c r="G48" s="6"/>
      <c r="H48" s="6"/>
      <c r="I48" s="6"/>
      <c r="J48" s="29"/>
      <c r="K48" s="29"/>
      <c r="L48" s="46"/>
    </row>
    <row r="49" spans="1:12" s="33" customFormat="1" ht="47.25" x14ac:dyDescent="0.25">
      <c r="A49" s="48">
        <v>4</v>
      </c>
      <c r="B49" s="4" t="s">
        <v>31</v>
      </c>
      <c r="C49" s="4"/>
      <c r="D49" s="7"/>
      <c r="E49" s="36"/>
      <c r="F49" s="6"/>
      <c r="G49" s="6"/>
      <c r="H49" s="6"/>
      <c r="I49" s="6"/>
      <c r="J49" s="29"/>
      <c r="K49" s="29"/>
      <c r="L49" s="46"/>
    </row>
    <row r="50" spans="1:12" s="33" customFormat="1" ht="15.75" x14ac:dyDescent="0.25">
      <c r="A50" s="48">
        <v>5</v>
      </c>
      <c r="B50" s="4" t="s">
        <v>30</v>
      </c>
      <c r="C50" s="4"/>
      <c r="D50" s="7"/>
      <c r="E50" s="36"/>
      <c r="F50" s="6"/>
      <c r="G50" s="6"/>
      <c r="H50" s="6"/>
      <c r="I50" s="6"/>
      <c r="J50" s="29"/>
      <c r="K50" s="29"/>
      <c r="L50" s="46"/>
    </row>
    <row r="51" spans="1:12" s="33" customFormat="1" ht="15.75" x14ac:dyDescent="0.25">
      <c r="A51" s="48">
        <v>6</v>
      </c>
      <c r="B51" s="3" t="s">
        <v>9</v>
      </c>
      <c r="C51" s="4" t="s">
        <v>8</v>
      </c>
      <c r="D51" s="7">
        <v>2</v>
      </c>
      <c r="E51" s="36">
        <v>53784</v>
      </c>
      <c r="F51" s="6"/>
      <c r="G51" s="6"/>
      <c r="H51" s="6">
        <v>1</v>
      </c>
      <c r="I51" s="6">
        <v>20</v>
      </c>
      <c r="J51" s="29">
        <f t="shared" ref="J51:J53" si="4">G51+F51+(D51*E51)</f>
        <v>107568</v>
      </c>
      <c r="K51" s="29">
        <f t="shared" ref="K51:K53" si="5">J51*I51*H51</f>
        <v>2151360</v>
      </c>
      <c r="L51" s="46"/>
    </row>
    <row r="52" spans="1:12" s="33" customFormat="1" ht="15.75" x14ac:dyDescent="0.25">
      <c r="A52" s="40"/>
      <c r="B52" s="4"/>
      <c r="C52" s="4" t="s">
        <v>37</v>
      </c>
      <c r="D52" s="7">
        <v>1</v>
      </c>
      <c r="E52" s="36">
        <v>53784</v>
      </c>
      <c r="F52" s="6"/>
      <c r="G52" s="6"/>
      <c r="H52" s="6">
        <v>1</v>
      </c>
      <c r="I52" s="6">
        <v>40</v>
      </c>
      <c r="J52" s="29">
        <f t="shared" si="4"/>
        <v>53784</v>
      </c>
      <c r="K52" s="29">
        <f t="shared" si="5"/>
        <v>2151360</v>
      </c>
      <c r="L52" s="46"/>
    </row>
    <row r="53" spans="1:12" s="33" customFormat="1" ht="15.75" x14ac:dyDescent="0.25">
      <c r="A53" s="40"/>
      <c r="B53" s="4"/>
      <c r="C53" s="4" t="s">
        <v>17</v>
      </c>
      <c r="D53" s="7">
        <v>1</v>
      </c>
      <c r="E53" s="36">
        <v>53784</v>
      </c>
      <c r="F53" s="6"/>
      <c r="G53" s="6"/>
      <c r="H53" s="6">
        <v>1</v>
      </c>
      <c r="I53" s="6">
        <v>40</v>
      </c>
      <c r="J53" s="29">
        <f t="shared" si="4"/>
        <v>53784</v>
      </c>
      <c r="K53" s="29">
        <f t="shared" si="5"/>
        <v>2151360</v>
      </c>
      <c r="L53" s="46"/>
    </row>
    <row r="54" spans="1:12" s="33" customFormat="1" ht="15.75" x14ac:dyDescent="0.25">
      <c r="A54" s="50"/>
      <c r="B54" s="4"/>
      <c r="C54" s="4" t="s">
        <v>6</v>
      </c>
      <c r="D54" s="7"/>
      <c r="E54" s="36"/>
      <c r="F54" s="6"/>
      <c r="G54" s="6"/>
      <c r="H54" s="6"/>
      <c r="I54" s="6"/>
      <c r="J54" s="29"/>
      <c r="K54" s="29"/>
      <c r="L54" s="46"/>
    </row>
    <row r="55" spans="1:12" s="2" customFormat="1" ht="1.5" customHeight="1" x14ac:dyDescent="0.25">
      <c r="A55" s="49"/>
      <c r="B55" s="64" t="s">
        <v>1</v>
      </c>
      <c r="C55" s="64"/>
      <c r="D55" s="51"/>
      <c r="E55" s="52"/>
      <c r="F55" s="52">
        <f>SUM(F37:F49)</f>
        <v>0</v>
      </c>
      <c r="G55" s="52">
        <f>SUM(G37:G49)</f>
        <v>142000</v>
      </c>
      <c r="H55" s="53"/>
      <c r="I55" s="52"/>
      <c r="J55" s="54">
        <f>SUM(J37:J54)</f>
        <v>1056328</v>
      </c>
      <c r="K55" s="54">
        <f>SUM(K37:K54)</f>
        <v>75513760</v>
      </c>
      <c r="L55" s="52"/>
    </row>
    <row r="56" spans="1:12" s="2" customFormat="1" ht="19.5" customHeight="1" x14ac:dyDescent="0.25">
      <c r="A56" s="49"/>
      <c r="B56" s="64" t="s">
        <v>1</v>
      </c>
      <c r="C56" s="64"/>
      <c r="D56" s="51"/>
      <c r="E56" s="52"/>
      <c r="F56" s="52">
        <f>SUM(F38:F50)</f>
        <v>0</v>
      </c>
      <c r="G56" s="52">
        <f>SUM(G38:G50)</f>
        <v>142000</v>
      </c>
      <c r="H56" s="53"/>
      <c r="I56" s="52"/>
      <c r="J56" s="54">
        <f>SUM(J38:J55)</f>
        <v>2112656</v>
      </c>
      <c r="K56" s="54">
        <f>SUM(K38:K54)</f>
        <v>75513760</v>
      </c>
      <c r="L56" s="52"/>
    </row>
    <row r="57" spans="1:12" s="2" customFormat="1" ht="19.5" customHeight="1" x14ac:dyDescent="0.25">
      <c r="A57" s="9"/>
      <c r="B57" s="10"/>
      <c r="C57" s="10"/>
      <c r="D57" s="11"/>
      <c r="E57" s="12"/>
      <c r="F57" s="12"/>
      <c r="G57" s="12"/>
      <c r="H57" s="13"/>
      <c r="I57" s="12"/>
      <c r="J57" s="12"/>
      <c r="K57" s="12"/>
      <c r="L57" s="12"/>
    </row>
    <row r="58" spans="1:12" s="2" customFormat="1" ht="19.5" customHeight="1" x14ac:dyDescent="0.25">
      <c r="A58" s="9"/>
      <c r="B58" s="10"/>
      <c r="C58" s="10"/>
      <c r="D58" s="11"/>
      <c r="E58" s="12"/>
      <c r="F58" s="12"/>
      <c r="G58" s="12"/>
      <c r="H58" s="13"/>
      <c r="I58" s="12"/>
      <c r="J58" s="12"/>
      <c r="K58" s="12"/>
      <c r="L58" s="12"/>
    </row>
    <row r="59" spans="1:12" s="2" customFormat="1" ht="29.25" customHeight="1" x14ac:dyDescent="0.25">
      <c r="A59" s="20" t="s">
        <v>12</v>
      </c>
      <c r="B59" s="57" t="s">
        <v>23</v>
      </c>
      <c r="C59" s="57"/>
      <c r="D59" s="57"/>
      <c r="E59" s="57"/>
      <c r="F59" s="57"/>
      <c r="G59" s="57"/>
      <c r="H59" s="57"/>
      <c r="I59" s="57"/>
      <c r="J59" s="57"/>
      <c r="K59" s="57"/>
      <c r="L59" s="57"/>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5"/>
      <c r="L75" s="25"/>
    </row>
    <row r="76" spans="1:12" s="8" customFormat="1" ht="15.75" x14ac:dyDescent="0.25">
      <c r="A76" s="25"/>
      <c r="B76" s="25"/>
      <c r="C76" s="25"/>
      <c r="D76" s="25"/>
      <c r="E76" s="25"/>
      <c r="F76" s="25"/>
      <c r="G76" s="25"/>
      <c r="H76" s="25"/>
      <c r="I76" s="25"/>
      <c r="J76" s="25"/>
      <c r="K76" s="25"/>
      <c r="L76" s="25"/>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26"/>
      <c r="L84" s="26"/>
    </row>
    <row r="85" spans="1:12" s="8" customFormat="1" ht="15.75" x14ac:dyDescent="0.25">
      <c r="A85" s="25"/>
      <c r="B85" s="25"/>
      <c r="C85" s="25"/>
      <c r="D85" s="25"/>
      <c r="E85" s="25"/>
      <c r="F85" s="25"/>
      <c r="G85" s="25"/>
      <c r="H85" s="25"/>
      <c r="I85" s="25"/>
      <c r="J85" s="25"/>
      <c r="K85" s="26"/>
      <c r="L85" s="26"/>
    </row>
    <row r="86" spans="1:12" s="8" customFormat="1" ht="15.75" x14ac:dyDescent="0.25">
      <c r="A86" s="25"/>
      <c r="B86" s="25"/>
      <c r="C86" s="25"/>
      <c r="D86" s="25"/>
      <c r="E86" s="25"/>
      <c r="F86" s="25"/>
      <c r="G86" s="25"/>
      <c r="H86" s="25"/>
      <c r="I86" s="25"/>
      <c r="J86" s="25"/>
      <c r="K86" s="30"/>
      <c r="L86" s="30"/>
    </row>
    <row r="87" spans="1:12" s="8" customFormat="1" ht="15.75" x14ac:dyDescent="0.25">
      <c r="A87" s="25"/>
      <c r="B87" s="25"/>
      <c r="C87" s="25"/>
      <c r="D87" s="25"/>
      <c r="E87" s="25"/>
      <c r="F87" s="25"/>
      <c r="G87" s="25"/>
      <c r="H87" s="25"/>
      <c r="I87" s="25"/>
      <c r="J87" s="25"/>
      <c r="K87" s="31">
        <f>$K$31</f>
        <v>90497600</v>
      </c>
      <c r="L87" s="30"/>
    </row>
    <row r="88" spans="1:12" s="8" customFormat="1" ht="15.75" x14ac:dyDescent="0.25">
      <c r="A88" s="25"/>
      <c r="B88" s="25"/>
      <c r="C88" s="25"/>
      <c r="D88" s="25"/>
      <c r="E88" s="25"/>
      <c r="F88" s="25"/>
      <c r="G88" s="25"/>
      <c r="H88" s="25"/>
      <c r="I88" s="25"/>
      <c r="J88" s="25"/>
      <c r="K88" s="31">
        <f>$K$56</f>
        <v>75513760</v>
      </c>
      <c r="L88" s="32"/>
    </row>
    <row r="89" spans="1:12" s="8" customFormat="1" ht="15.75" x14ac:dyDescent="0.25">
      <c r="A89" s="25"/>
      <c r="B89" s="25"/>
      <c r="C89" s="25"/>
      <c r="D89" s="25"/>
      <c r="E89" s="25"/>
      <c r="F89" s="25"/>
      <c r="G89" s="25"/>
      <c r="H89" s="25"/>
      <c r="I89" s="25"/>
      <c r="J89" s="25"/>
      <c r="K89" s="31">
        <f>K87-K88</f>
        <v>14983840</v>
      </c>
      <c r="L89" s="32">
        <f>K89/K87*100%</f>
        <v>0.16557168366895916</v>
      </c>
    </row>
    <row r="90" spans="1:12" s="8" customFormat="1" ht="15.75" x14ac:dyDescent="0.25">
      <c r="A90" s="25"/>
      <c r="B90" s="25"/>
      <c r="C90" s="25"/>
      <c r="D90" s="25"/>
      <c r="E90" s="25"/>
      <c r="F90" s="25"/>
      <c r="G90" s="25"/>
      <c r="H90" s="25"/>
      <c r="I90" s="25"/>
      <c r="J90" s="25"/>
      <c r="K90" s="30"/>
      <c r="L90" s="32">
        <f>K88/K87*100%</f>
        <v>0.83442831633104086</v>
      </c>
    </row>
    <row r="91" spans="1:12" s="2" customFormat="1" ht="20.100000000000001" customHeight="1" x14ac:dyDescent="0.25">
      <c r="A91" s="24"/>
      <c r="B91" s="27"/>
      <c r="C91" s="28"/>
      <c r="D91" s="28"/>
      <c r="E91" s="28"/>
      <c r="F91" s="28"/>
      <c r="G91" s="23"/>
      <c r="H91" s="23"/>
      <c r="I91" s="23"/>
      <c r="J91" s="23"/>
      <c r="K91" s="23"/>
      <c r="L91" s="23"/>
    </row>
  </sheetData>
  <sheetProtection selectLockedCells="1" selectUnlockedCells="1"/>
  <mergeCells count="14">
    <mergeCell ref="B59:L59"/>
    <mergeCell ref="B1:K1"/>
    <mergeCell ref="B2:K2"/>
    <mergeCell ref="B3:K3"/>
    <mergeCell ref="B5:C6"/>
    <mergeCell ref="I5:K6"/>
    <mergeCell ref="B7:K7"/>
    <mergeCell ref="B8:K8"/>
    <mergeCell ref="B9:K9"/>
    <mergeCell ref="B31:C31"/>
    <mergeCell ref="B33:L33"/>
    <mergeCell ref="B34:L34"/>
    <mergeCell ref="B55:C55"/>
    <mergeCell ref="B56:C5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89"/>
  <sheetViews>
    <sheetView topLeftCell="A25" zoomScale="70" zoomScaleNormal="70" zoomScaleSheetLayoutView="90" workbookViewId="0">
      <selection activeCell="B8" sqref="B8:K8"/>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88</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52</v>
      </c>
      <c r="C13" s="37" t="s">
        <v>41</v>
      </c>
      <c r="D13" s="7">
        <v>1</v>
      </c>
      <c r="E13" s="36">
        <v>53784</v>
      </c>
      <c r="F13" s="6"/>
      <c r="G13" s="6">
        <v>2000</v>
      </c>
      <c r="H13" s="6">
        <v>1</v>
      </c>
      <c r="I13" s="6">
        <v>100</v>
      </c>
      <c r="J13" s="29">
        <f>G13+F13+(D13*E13)</f>
        <v>55784</v>
      </c>
      <c r="K13" s="29">
        <f>J13*I13*H13</f>
        <v>5578400</v>
      </c>
      <c r="L13" s="46"/>
    </row>
    <row r="14" spans="1:12" s="33" customFormat="1" ht="31.5" x14ac:dyDescent="0.25">
      <c r="A14" s="45"/>
      <c r="B14" s="55" t="s">
        <v>53</v>
      </c>
      <c r="C14" s="37" t="s">
        <v>41</v>
      </c>
      <c r="D14" s="7">
        <v>2</v>
      </c>
      <c r="E14" s="36">
        <v>53784</v>
      </c>
      <c r="F14" s="6"/>
      <c r="G14" s="6">
        <v>10000</v>
      </c>
      <c r="H14" s="6">
        <v>1</v>
      </c>
      <c r="I14" s="6">
        <v>100</v>
      </c>
      <c r="J14" s="29">
        <f>G14+F14+(D14*E14)</f>
        <v>117568</v>
      </c>
      <c r="K14" s="29">
        <f>J14*I14*H14</f>
        <v>11756800</v>
      </c>
      <c r="L14" s="46"/>
    </row>
    <row r="15" spans="1:12" s="33" customFormat="1" ht="63" x14ac:dyDescent="0.25">
      <c r="A15" s="45"/>
      <c r="B15" s="55" t="s">
        <v>54</v>
      </c>
      <c r="C15" s="37" t="s">
        <v>63</v>
      </c>
      <c r="D15" s="7">
        <v>2</v>
      </c>
      <c r="E15" s="36">
        <v>53784</v>
      </c>
      <c r="F15" s="6"/>
      <c r="G15" s="6">
        <v>20000</v>
      </c>
      <c r="H15" s="6">
        <v>1</v>
      </c>
      <c r="I15" s="6">
        <v>100</v>
      </c>
      <c r="J15" s="29">
        <f>G15+F15+(D15*E15)</f>
        <v>127568</v>
      </c>
      <c r="K15" s="29">
        <f>J15*I15*H15</f>
        <v>12756800</v>
      </c>
      <c r="L15" s="46"/>
    </row>
    <row r="16" spans="1:12" s="33" customFormat="1" ht="47.25" x14ac:dyDescent="0.25">
      <c r="A16" s="45"/>
      <c r="B16" s="55" t="s">
        <v>55</v>
      </c>
      <c r="C16" s="37" t="s">
        <v>63</v>
      </c>
      <c r="D16" s="7">
        <v>2</v>
      </c>
      <c r="E16" s="36">
        <v>53784</v>
      </c>
      <c r="F16" s="6"/>
      <c r="G16" s="6">
        <v>20000</v>
      </c>
      <c r="H16" s="6">
        <v>1</v>
      </c>
      <c r="I16" s="6">
        <v>100</v>
      </c>
      <c r="J16" s="29">
        <f>G16+F16+(D16*E16)</f>
        <v>127568</v>
      </c>
      <c r="K16" s="29">
        <f>J16*I16*H16</f>
        <v>12756800</v>
      </c>
      <c r="L16" s="46"/>
    </row>
    <row r="17" spans="1:12" s="33" customFormat="1" ht="31.5" x14ac:dyDescent="0.25">
      <c r="A17" s="45"/>
      <c r="B17" s="55" t="s">
        <v>56</v>
      </c>
      <c r="C17" s="37" t="s">
        <v>64</v>
      </c>
      <c r="D17" s="7">
        <v>4</v>
      </c>
      <c r="E17" s="36">
        <v>53784</v>
      </c>
      <c r="F17" s="6"/>
      <c r="G17" s="6">
        <v>100000</v>
      </c>
      <c r="H17" s="6">
        <v>1</v>
      </c>
      <c r="I17" s="6">
        <v>100</v>
      </c>
      <c r="J17" s="29">
        <f t="shared" ref="J17:J29" si="0">G17+F17+(D17*E17)</f>
        <v>315136</v>
      </c>
      <c r="K17" s="29">
        <f t="shared" ref="K17:K29" si="1">J17*I17*H17</f>
        <v>31513600</v>
      </c>
      <c r="L17" s="46"/>
    </row>
    <row r="18" spans="1:12" s="33" customFormat="1" ht="15.75" x14ac:dyDescent="0.25">
      <c r="A18" s="45">
        <v>2</v>
      </c>
      <c r="B18" s="3" t="s">
        <v>7</v>
      </c>
      <c r="C18" s="4" t="s">
        <v>8</v>
      </c>
      <c r="D18" s="7">
        <v>2</v>
      </c>
      <c r="E18" s="36">
        <v>53784</v>
      </c>
      <c r="F18" s="6"/>
      <c r="G18" s="6"/>
      <c r="H18" s="6">
        <v>1</v>
      </c>
      <c r="I18" s="6">
        <v>50</v>
      </c>
      <c r="J18" s="29">
        <f t="shared" si="0"/>
        <v>107568</v>
      </c>
      <c r="K18" s="29">
        <f t="shared" si="1"/>
        <v>5378400</v>
      </c>
      <c r="L18" s="46"/>
    </row>
    <row r="19" spans="1:12" s="33" customFormat="1" ht="15.75" x14ac:dyDescent="0.25">
      <c r="A19" s="48"/>
      <c r="B19" s="4"/>
      <c r="C19" s="4" t="s">
        <v>36</v>
      </c>
      <c r="D19" s="7">
        <v>1</v>
      </c>
      <c r="E19" s="36">
        <v>53784</v>
      </c>
      <c r="F19" s="6"/>
      <c r="G19" s="6"/>
      <c r="H19" s="6">
        <v>1</v>
      </c>
      <c r="I19" s="6">
        <v>50</v>
      </c>
      <c r="J19" s="29">
        <f t="shared" si="0"/>
        <v>53784</v>
      </c>
      <c r="K19" s="29">
        <f t="shared" si="1"/>
        <v>2689200</v>
      </c>
      <c r="L19" s="46"/>
    </row>
    <row r="20" spans="1:12" s="33" customFormat="1" ht="15.75" x14ac:dyDescent="0.25">
      <c r="A20" s="48"/>
      <c r="B20" s="4"/>
      <c r="C20" s="4" t="s">
        <v>17</v>
      </c>
      <c r="D20" s="7">
        <v>1</v>
      </c>
      <c r="E20" s="36">
        <v>53784</v>
      </c>
      <c r="F20" s="6"/>
      <c r="G20" s="6"/>
      <c r="H20" s="6">
        <v>1</v>
      </c>
      <c r="I20" s="6"/>
      <c r="J20" s="29">
        <f t="shared" si="0"/>
        <v>53784</v>
      </c>
      <c r="K20" s="29">
        <f t="shared" si="1"/>
        <v>0</v>
      </c>
      <c r="L20" s="46"/>
    </row>
    <row r="21" spans="1:12" s="33" customFormat="1" ht="15.75" x14ac:dyDescent="0.25">
      <c r="A21" s="45">
        <v>3</v>
      </c>
      <c r="B21" s="3" t="s">
        <v>18</v>
      </c>
      <c r="C21" s="4"/>
      <c r="D21" s="7"/>
      <c r="E21" s="36"/>
      <c r="F21" s="6"/>
      <c r="G21" s="6"/>
      <c r="H21" s="6"/>
      <c r="I21" s="6"/>
      <c r="J21" s="29"/>
      <c r="K21" s="29"/>
      <c r="L21" s="46"/>
    </row>
    <row r="22" spans="1:12" s="33" customFormat="1" ht="15.75" x14ac:dyDescent="0.25">
      <c r="A22" s="49" t="s">
        <v>22</v>
      </c>
      <c r="B22" s="4" t="s">
        <v>3</v>
      </c>
      <c r="C22" s="4"/>
      <c r="D22" s="7"/>
      <c r="E22" s="36"/>
      <c r="F22" s="6"/>
      <c r="G22" s="6"/>
      <c r="H22" s="6"/>
      <c r="I22" s="6"/>
      <c r="J22" s="29"/>
      <c r="K22" s="29"/>
      <c r="L22" s="46"/>
    </row>
    <row r="23" spans="1:12" s="33" customFormat="1" ht="15.75" x14ac:dyDescent="0.25">
      <c r="A23" s="49" t="s">
        <v>21</v>
      </c>
      <c r="B23" s="4" t="s">
        <v>4</v>
      </c>
      <c r="C23" s="4"/>
      <c r="D23" s="7"/>
      <c r="E23" s="36"/>
      <c r="F23" s="6"/>
      <c r="G23" s="6"/>
      <c r="H23" s="6"/>
      <c r="I23" s="6"/>
      <c r="J23" s="29"/>
      <c r="K23" s="29"/>
      <c r="L23" s="46"/>
    </row>
    <row r="24" spans="1:12" s="33" customFormat="1" ht="15.75" x14ac:dyDescent="0.25">
      <c r="A24" s="49" t="s">
        <v>20</v>
      </c>
      <c r="B24" s="4" t="s">
        <v>19</v>
      </c>
      <c r="C24" s="4"/>
      <c r="D24" s="7"/>
      <c r="E24" s="36"/>
      <c r="F24" s="6"/>
      <c r="G24" s="6"/>
      <c r="H24" s="6"/>
      <c r="I24" s="6"/>
      <c r="J24" s="29"/>
      <c r="K24" s="29"/>
      <c r="L24" s="46"/>
    </row>
    <row r="25" spans="1:12" s="33" customFormat="1" ht="47.25" x14ac:dyDescent="0.25">
      <c r="A25" s="48">
        <v>4</v>
      </c>
      <c r="B25" s="4" t="s">
        <v>31</v>
      </c>
      <c r="C25" s="4"/>
      <c r="D25" s="7"/>
      <c r="E25" s="36"/>
      <c r="F25" s="6"/>
      <c r="G25" s="6"/>
      <c r="H25" s="6"/>
      <c r="I25" s="6"/>
      <c r="J25" s="29"/>
      <c r="K25" s="29"/>
      <c r="L25" s="46"/>
    </row>
    <row r="26" spans="1:12" s="33" customFormat="1" ht="15.75" x14ac:dyDescent="0.25">
      <c r="A26" s="48">
        <v>5</v>
      </c>
      <c r="B26" s="4" t="s">
        <v>30</v>
      </c>
      <c r="C26" s="4"/>
      <c r="D26" s="7"/>
      <c r="E26" s="36"/>
      <c r="F26" s="6"/>
      <c r="G26" s="6"/>
      <c r="H26" s="6"/>
      <c r="I26" s="6"/>
      <c r="J26" s="29"/>
      <c r="K26" s="29"/>
      <c r="L26" s="46"/>
    </row>
    <row r="27" spans="1:12" s="33" customFormat="1" ht="15.75" x14ac:dyDescent="0.25">
      <c r="A27" s="48">
        <v>6</v>
      </c>
      <c r="B27" s="3" t="s">
        <v>9</v>
      </c>
      <c r="C27" s="4" t="s">
        <v>8</v>
      </c>
      <c r="D27" s="7">
        <v>2</v>
      </c>
      <c r="E27" s="36">
        <v>53784</v>
      </c>
      <c r="F27" s="6"/>
      <c r="G27" s="6"/>
      <c r="H27" s="6">
        <v>1</v>
      </c>
      <c r="I27" s="6">
        <v>50</v>
      </c>
      <c r="J27" s="29">
        <f t="shared" si="0"/>
        <v>107568</v>
      </c>
      <c r="K27" s="29">
        <f t="shared" si="1"/>
        <v>5378400</v>
      </c>
      <c r="L27" s="46"/>
    </row>
    <row r="28" spans="1:12" s="33" customFormat="1" ht="15.75" x14ac:dyDescent="0.25">
      <c r="A28" s="40"/>
      <c r="B28" s="4"/>
      <c r="C28" s="4" t="s">
        <v>37</v>
      </c>
      <c r="D28" s="7">
        <v>1</v>
      </c>
      <c r="E28" s="36">
        <v>53784</v>
      </c>
      <c r="F28" s="6"/>
      <c r="G28" s="6"/>
      <c r="H28" s="6">
        <v>1</v>
      </c>
      <c r="I28" s="6">
        <v>50</v>
      </c>
      <c r="J28" s="29">
        <f t="shared" si="0"/>
        <v>53784</v>
      </c>
      <c r="K28" s="29">
        <f t="shared" si="1"/>
        <v>2689200</v>
      </c>
      <c r="L28" s="46"/>
    </row>
    <row r="29" spans="1:12" s="33" customFormat="1" ht="15.75" x14ac:dyDescent="0.25">
      <c r="A29" s="40"/>
      <c r="B29" s="4"/>
      <c r="C29" s="4" t="s">
        <v>17</v>
      </c>
      <c r="D29" s="7">
        <v>1</v>
      </c>
      <c r="E29" s="36">
        <v>53784</v>
      </c>
      <c r="F29" s="6"/>
      <c r="G29" s="6"/>
      <c r="H29" s="6">
        <v>1</v>
      </c>
      <c r="I29" s="6"/>
      <c r="J29" s="29">
        <f t="shared" si="0"/>
        <v>53784</v>
      </c>
      <c r="K29" s="29">
        <f t="shared" si="1"/>
        <v>0</v>
      </c>
      <c r="L29" s="46"/>
    </row>
    <row r="30" spans="1:12" s="33" customFormat="1" ht="15.75" x14ac:dyDescent="0.25">
      <c r="A30" s="50"/>
      <c r="B30" s="4"/>
      <c r="C30" s="4" t="s">
        <v>6</v>
      </c>
      <c r="D30" s="7"/>
      <c r="E30" s="36"/>
      <c r="F30" s="6"/>
      <c r="G30" s="6"/>
      <c r="H30" s="6"/>
      <c r="I30" s="6"/>
      <c r="J30" s="29"/>
      <c r="K30" s="29"/>
      <c r="L30" s="46"/>
    </row>
    <row r="31" spans="1:12" s="33" customFormat="1" ht="15.75" x14ac:dyDescent="0.25">
      <c r="A31" s="49"/>
      <c r="B31" s="64" t="s">
        <v>1</v>
      </c>
      <c r="C31" s="64"/>
      <c r="D31" s="51"/>
      <c r="E31" s="52"/>
      <c r="F31" s="52">
        <f>SUM(F12:F25)</f>
        <v>0</v>
      </c>
      <c r="G31" s="52">
        <f>SUM(G12:G25)</f>
        <v>152000</v>
      </c>
      <c r="H31" s="53"/>
      <c r="I31" s="52"/>
      <c r="J31" s="54">
        <f>SUM(J12:J30)</f>
        <v>1173896</v>
      </c>
      <c r="K31" s="54">
        <f>SUM(K12:K30)</f>
        <v>90497600</v>
      </c>
      <c r="L31" s="52"/>
    </row>
    <row r="32" spans="1:12" s="33" customFormat="1" ht="15.75" x14ac:dyDescent="0.25">
      <c r="A32" s="9"/>
      <c r="B32" s="10"/>
      <c r="C32" s="10"/>
      <c r="D32" s="11"/>
      <c r="E32" s="12"/>
      <c r="F32" s="12"/>
      <c r="G32" s="12"/>
      <c r="H32" s="13"/>
      <c r="I32" s="12"/>
      <c r="J32" s="12"/>
      <c r="K32" s="12"/>
      <c r="L32" s="12"/>
    </row>
    <row r="33" spans="1:12" s="33" customFormat="1" ht="15.75" x14ac:dyDescent="0.25">
      <c r="A33" s="10"/>
      <c r="B33" s="65"/>
      <c r="C33" s="65"/>
      <c r="D33" s="65"/>
      <c r="E33" s="65"/>
      <c r="F33" s="65"/>
      <c r="G33" s="65"/>
      <c r="H33" s="65"/>
      <c r="I33" s="65"/>
      <c r="J33" s="65"/>
      <c r="K33" s="65"/>
      <c r="L33" s="65"/>
    </row>
    <row r="34" spans="1:12" s="33" customFormat="1" ht="15.75" x14ac:dyDescent="0.25">
      <c r="A34" s="35"/>
      <c r="B34" s="65" t="s">
        <v>57</v>
      </c>
      <c r="C34" s="65"/>
      <c r="D34" s="65"/>
      <c r="E34" s="65"/>
      <c r="F34" s="65"/>
      <c r="G34" s="65"/>
      <c r="H34" s="65"/>
      <c r="I34" s="65"/>
      <c r="J34" s="65"/>
      <c r="K34" s="65"/>
      <c r="L34" s="65"/>
    </row>
    <row r="35" spans="1:12" s="33" customFormat="1" ht="15.75" x14ac:dyDescent="0.25"/>
    <row r="36" spans="1:12" s="33" customFormat="1" ht="110.25" x14ac:dyDescent="0.25">
      <c r="A36" s="40" t="s">
        <v>0</v>
      </c>
      <c r="B36" s="40" t="s">
        <v>13</v>
      </c>
      <c r="C36" s="40" t="s">
        <v>15</v>
      </c>
      <c r="D36" s="41" t="s">
        <v>24</v>
      </c>
      <c r="E36" s="42" t="s">
        <v>25</v>
      </c>
      <c r="F36" s="43" t="s">
        <v>26</v>
      </c>
      <c r="G36" s="41" t="s">
        <v>27</v>
      </c>
      <c r="H36" s="41" t="s">
        <v>16</v>
      </c>
      <c r="I36" s="41" t="s">
        <v>14</v>
      </c>
      <c r="J36" s="44" t="s">
        <v>28</v>
      </c>
      <c r="K36" s="44" t="s">
        <v>29</v>
      </c>
      <c r="L36" s="41" t="s">
        <v>5</v>
      </c>
    </row>
    <row r="37" spans="1:12" s="33" customFormat="1" ht="15.75" x14ac:dyDescent="0.25">
      <c r="A37" s="45">
        <v>1</v>
      </c>
      <c r="B37" s="3" t="s">
        <v>2</v>
      </c>
      <c r="C37" s="4"/>
      <c r="D37" s="5"/>
      <c r="E37" s="34"/>
      <c r="F37" s="6"/>
      <c r="G37" s="6"/>
      <c r="H37" s="6"/>
      <c r="I37" s="6"/>
      <c r="J37" s="29"/>
      <c r="K37" s="29"/>
      <c r="L37" s="46"/>
    </row>
    <row r="38" spans="1:12" s="33" customFormat="1" ht="31.5" x14ac:dyDescent="0.25">
      <c r="A38" s="45"/>
      <c r="B38" s="55" t="s">
        <v>52</v>
      </c>
      <c r="C38" s="37" t="s">
        <v>84</v>
      </c>
      <c r="D38" s="7">
        <v>1</v>
      </c>
      <c r="E38" s="36">
        <v>53784</v>
      </c>
      <c r="F38" s="6"/>
      <c r="G38" s="6">
        <v>2000</v>
      </c>
      <c r="H38" s="6">
        <v>1</v>
      </c>
      <c r="I38" s="6">
        <v>100</v>
      </c>
      <c r="J38" s="29">
        <f>G38+F38+(D38*E38)</f>
        <v>55784</v>
      </c>
      <c r="K38" s="29">
        <f>J38*I38*H38</f>
        <v>5578400</v>
      </c>
      <c r="L38" s="46"/>
    </row>
    <row r="39" spans="1:12" s="33" customFormat="1" ht="47.25" x14ac:dyDescent="0.25">
      <c r="A39" s="45"/>
      <c r="B39" s="55" t="s">
        <v>85</v>
      </c>
      <c r="C39" s="37" t="s">
        <v>63</v>
      </c>
      <c r="D39" s="7">
        <v>2</v>
      </c>
      <c r="E39" s="36">
        <v>53784</v>
      </c>
      <c r="F39" s="6"/>
      <c r="G39" s="6">
        <v>20000</v>
      </c>
      <c r="H39" s="6">
        <v>1</v>
      </c>
      <c r="I39" s="6">
        <v>100</v>
      </c>
      <c r="J39" s="29">
        <f>G39+F39+(D39*E39)</f>
        <v>127568</v>
      </c>
      <c r="K39" s="29">
        <f>J39*I39*H39</f>
        <v>12756800</v>
      </c>
      <c r="L39" s="46"/>
    </row>
    <row r="40" spans="1:12" s="33" customFormat="1" ht="15.75" x14ac:dyDescent="0.25">
      <c r="A40" s="45">
        <v>2</v>
      </c>
      <c r="B40" s="3" t="s">
        <v>7</v>
      </c>
      <c r="C40" s="4" t="s">
        <v>8</v>
      </c>
      <c r="D40" s="7">
        <v>2</v>
      </c>
      <c r="E40" s="36">
        <v>53784</v>
      </c>
      <c r="F40" s="6"/>
      <c r="G40" s="6"/>
      <c r="H40" s="6">
        <v>1</v>
      </c>
      <c r="I40" s="6">
        <v>10</v>
      </c>
      <c r="J40" s="29">
        <f t="shared" ref="J40:J42" si="2">G40+F40+(D40*E40)</f>
        <v>107568</v>
      </c>
      <c r="K40" s="29">
        <f t="shared" ref="K40:K42" si="3">J40*I40*H40</f>
        <v>1075680</v>
      </c>
      <c r="L40" s="46"/>
    </row>
    <row r="41" spans="1:12" s="33" customFormat="1" ht="15.75" x14ac:dyDescent="0.25">
      <c r="A41" s="48"/>
      <c r="B41" s="4"/>
      <c r="C41" s="4" t="s">
        <v>36</v>
      </c>
      <c r="D41" s="7">
        <v>1</v>
      </c>
      <c r="E41" s="36">
        <v>53784</v>
      </c>
      <c r="F41" s="6"/>
      <c r="G41" s="6"/>
      <c r="H41" s="6">
        <v>1</v>
      </c>
      <c r="I41" s="6">
        <v>20</v>
      </c>
      <c r="J41" s="29">
        <f t="shared" si="2"/>
        <v>53784</v>
      </c>
      <c r="K41" s="29">
        <f t="shared" si="3"/>
        <v>1075680</v>
      </c>
      <c r="L41" s="46"/>
    </row>
    <row r="42" spans="1:12" s="33" customFormat="1" ht="15.75" x14ac:dyDescent="0.25">
      <c r="A42" s="48"/>
      <c r="B42" s="4"/>
      <c r="C42" s="4" t="s">
        <v>17</v>
      </c>
      <c r="D42" s="7">
        <v>1</v>
      </c>
      <c r="E42" s="36">
        <v>53784</v>
      </c>
      <c r="F42" s="6"/>
      <c r="G42" s="6"/>
      <c r="H42" s="6">
        <v>1</v>
      </c>
      <c r="I42" s="6">
        <v>20</v>
      </c>
      <c r="J42" s="29">
        <f t="shared" si="2"/>
        <v>53784</v>
      </c>
      <c r="K42" s="29">
        <f t="shared" si="3"/>
        <v>1075680</v>
      </c>
      <c r="L42" s="46"/>
    </row>
    <row r="43" spans="1:12" s="33" customFormat="1" ht="15.75" x14ac:dyDescent="0.25">
      <c r="A43" s="45">
        <v>3</v>
      </c>
      <c r="B43" s="3" t="s">
        <v>18</v>
      </c>
      <c r="C43" s="4"/>
      <c r="D43" s="7"/>
      <c r="E43" s="36"/>
      <c r="F43" s="6"/>
      <c r="G43" s="6"/>
      <c r="H43" s="6"/>
      <c r="I43" s="6"/>
      <c r="J43" s="29"/>
      <c r="K43" s="29"/>
      <c r="L43" s="46"/>
    </row>
    <row r="44" spans="1:12" s="33" customFormat="1" ht="15.75" x14ac:dyDescent="0.25">
      <c r="A44" s="49" t="s">
        <v>22</v>
      </c>
      <c r="B44" s="4" t="s">
        <v>3</v>
      </c>
      <c r="C44" s="4"/>
      <c r="D44" s="7"/>
      <c r="E44" s="36"/>
      <c r="F44" s="6"/>
      <c r="G44" s="6"/>
      <c r="H44" s="6"/>
      <c r="I44" s="6"/>
      <c r="J44" s="29"/>
      <c r="K44" s="29"/>
      <c r="L44" s="46"/>
    </row>
    <row r="45" spans="1:12" s="33" customFormat="1" ht="15.75" x14ac:dyDescent="0.25">
      <c r="A45" s="49" t="s">
        <v>21</v>
      </c>
      <c r="B45" s="4" t="s">
        <v>4</v>
      </c>
      <c r="C45" s="4"/>
      <c r="D45" s="7"/>
      <c r="E45" s="36"/>
      <c r="F45" s="6"/>
      <c r="G45" s="6"/>
      <c r="H45" s="6"/>
      <c r="I45" s="6"/>
      <c r="J45" s="29"/>
      <c r="K45" s="29"/>
      <c r="L45" s="46"/>
    </row>
    <row r="46" spans="1:12" s="33" customFormat="1" ht="15.75" x14ac:dyDescent="0.25">
      <c r="A46" s="49" t="s">
        <v>20</v>
      </c>
      <c r="B46" s="4" t="s">
        <v>19</v>
      </c>
      <c r="C46" s="4"/>
      <c r="D46" s="7"/>
      <c r="E46" s="36"/>
      <c r="F46" s="6"/>
      <c r="G46" s="6"/>
      <c r="H46" s="6"/>
      <c r="I46" s="6"/>
      <c r="J46" s="29"/>
      <c r="K46" s="29"/>
      <c r="L46" s="46"/>
    </row>
    <row r="47" spans="1:12" s="33" customFormat="1" ht="47.25" x14ac:dyDescent="0.25">
      <c r="A47" s="48">
        <v>4</v>
      </c>
      <c r="B47" s="4" t="s">
        <v>31</v>
      </c>
      <c r="C47" s="4"/>
      <c r="D47" s="7"/>
      <c r="E47" s="36"/>
      <c r="F47" s="6"/>
      <c r="G47" s="6"/>
      <c r="H47" s="6"/>
      <c r="I47" s="6"/>
      <c r="J47" s="29"/>
      <c r="K47" s="29"/>
      <c r="L47" s="46"/>
    </row>
    <row r="48" spans="1:12" s="33" customFormat="1" ht="15.75" x14ac:dyDescent="0.25">
      <c r="A48" s="48">
        <v>5</v>
      </c>
      <c r="B48" s="4" t="s">
        <v>30</v>
      </c>
      <c r="C48" s="4"/>
      <c r="D48" s="7"/>
      <c r="E48" s="36"/>
      <c r="F48" s="6"/>
      <c r="G48" s="6"/>
      <c r="H48" s="6"/>
      <c r="I48" s="6"/>
      <c r="J48" s="29"/>
      <c r="K48" s="29"/>
      <c r="L48" s="46"/>
    </row>
    <row r="49" spans="1:12" s="33" customFormat="1" ht="15.75" x14ac:dyDescent="0.25">
      <c r="A49" s="48">
        <v>6</v>
      </c>
      <c r="B49" s="3" t="s">
        <v>9</v>
      </c>
      <c r="C49" s="4" t="s">
        <v>8</v>
      </c>
      <c r="D49" s="7">
        <v>2</v>
      </c>
      <c r="E49" s="36">
        <v>53784</v>
      </c>
      <c r="F49" s="6"/>
      <c r="G49" s="6"/>
      <c r="H49" s="6">
        <v>1</v>
      </c>
      <c r="I49" s="6">
        <v>10</v>
      </c>
      <c r="J49" s="29">
        <f t="shared" ref="J49:J51" si="4">G49+F49+(D49*E49)</f>
        <v>107568</v>
      </c>
      <c r="K49" s="29">
        <f t="shared" ref="K49:K51" si="5">J49*I49*H49</f>
        <v>1075680</v>
      </c>
      <c r="L49" s="46"/>
    </row>
    <row r="50" spans="1:12" s="33" customFormat="1" ht="15.75" x14ac:dyDescent="0.25">
      <c r="A50" s="40"/>
      <c r="B50" s="4"/>
      <c r="C50" s="4" t="s">
        <v>37</v>
      </c>
      <c r="D50" s="7">
        <v>1</v>
      </c>
      <c r="E50" s="36">
        <v>53784</v>
      </c>
      <c r="F50" s="6"/>
      <c r="G50" s="6"/>
      <c r="H50" s="6">
        <v>1</v>
      </c>
      <c r="I50" s="6">
        <v>20</v>
      </c>
      <c r="J50" s="29">
        <f t="shared" si="4"/>
        <v>53784</v>
      </c>
      <c r="K50" s="29">
        <f t="shared" si="5"/>
        <v>1075680</v>
      </c>
      <c r="L50" s="46"/>
    </row>
    <row r="51" spans="1:12" s="33" customFormat="1" ht="15.75" x14ac:dyDescent="0.25">
      <c r="A51" s="40"/>
      <c r="B51" s="4"/>
      <c r="C51" s="4" t="s">
        <v>17</v>
      </c>
      <c r="D51" s="7">
        <v>1</v>
      </c>
      <c r="E51" s="36">
        <v>53784</v>
      </c>
      <c r="F51" s="6"/>
      <c r="G51" s="6"/>
      <c r="H51" s="6">
        <v>1</v>
      </c>
      <c r="I51" s="6">
        <v>20</v>
      </c>
      <c r="J51" s="29">
        <f t="shared" si="4"/>
        <v>53784</v>
      </c>
      <c r="K51" s="29">
        <f t="shared" si="5"/>
        <v>1075680</v>
      </c>
      <c r="L51" s="46"/>
    </row>
    <row r="52" spans="1:12" s="33" customFormat="1" ht="15.75" x14ac:dyDescent="0.25">
      <c r="A52" s="50"/>
      <c r="B52" s="4"/>
      <c r="C52" s="4" t="s">
        <v>6</v>
      </c>
      <c r="D52" s="7"/>
      <c r="E52" s="36"/>
      <c r="F52" s="6"/>
      <c r="G52" s="6"/>
      <c r="H52" s="6"/>
      <c r="I52" s="6"/>
      <c r="J52" s="29"/>
      <c r="K52" s="29"/>
      <c r="L52" s="46"/>
    </row>
    <row r="53" spans="1:12" s="2" customFormat="1" ht="1.5" customHeight="1" x14ac:dyDescent="0.25">
      <c r="A53" s="49"/>
      <c r="B53" s="64" t="s">
        <v>1</v>
      </c>
      <c r="C53" s="64"/>
      <c r="D53" s="51"/>
      <c r="E53" s="52"/>
      <c r="F53" s="52">
        <f>SUM(F37:F47)</f>
        <v>0</v>
      </c>
      <c r="G53" s="52">
        <f>SUM(G37:G47)</f>
        <v>22000</v>
      </c>
      <c r="H53" s="53"/>
      <c r="I53" s="52"/>
      <c r="J53" s="54">
        <f>SUM(J37:J52)</f>
        <v>613624</v>
      </c>
      <c r="K53" s="54">
        <f>SUM(K37:K52)</f>
        <v>24789280</v>
      </c>
      <c r="L53" s="52"/>
    </row>
    <row r="54" spans="1:12" s="2" customFormat="1" ht="19.5" customHeight="1" x14ac:dyDescent="0.25">
      <c r="A54" s="49"/>
      <c r="B54" s="64" t="s">
        <v>1</v>
      </c>
      <c r="C54" s="64"/>
      <c r="D54" s="51"/>
      <c r="E54" s="52"/>
      <c r="F54" s="52">
        <f>SUM(F38:F48)</f>
        <v>0</v>
      </c>
      <c r="G54" s="52">
        <f>SUM(G38:G48)</f>
        <v>22000</v>
      </c>
      <c r="H54" s="53"/>
      <c r="I54" s="52"/>
      <c r="J54" s="54">
        <f>SUM(J38:J53)</f>
        <v>1227248</v>
      </c>
      <c r="K54" s="54">
        <f>SUM(K38:K52)</f>
        <v>24789280</v>
      </c>
      <c r="L54" s="52"/>
    </row>
    <row r="55" spans="1:12" s="2" customFormat="1" ht="19.5" customHeight="1" x14ac:dyDescent="0.25">
      <c r="A55" s="9"/>
      <c r="B55" s="10"/>
      <c r="C55" s="10"/>
      <c r="D55" s="11"/>
      <c r="E55" s="12"/>
      <c r="F55" s="12"/>
      <c r="G55" s="12"/>
      <c r="H55" s="13"/>
      <c r="I55" s="12"/>
      <c r="J55" s="12"/>
      <c r="K55" s="12"/>
      <c r="L55" s="12"/>
    </row>
    <row r="56" spans="1:12" s="2" customFormat="1" ht="19.5" customHeight="1" x14ac:dyDescent="0.25">
      <c r="A56" s="9"/>
      <c r="B56" s="10"/>
      <c r="C56" s="10"/>
      <c r="D56" s="11"/>
      <c r="E56" s="12"/>
      <c r="F56" s="12"/>
      <c r="G56" s="12"/>
      <c r="H56" s="13"/>
      <c r="I56" s="12"/>
      <c r="J56" s="12"/>
      <c r="K56" s="12"/>
      <c r="L56" s="12"/>
    </row>
    <row r="57" spans="1:12" s="2" customFormat="1" ht="29.25" customHeight="1" x14ac:dyDescent="0.25">
      <c r="A57" s="20" t="s">
        <v>12</v>
      </c>
      <c r="B57" s="57" t="s">
        <v>23</v>
      </c>
      <c r="C57" s="57"/>
      <c r="D57" s="57"/>
      <c r="E57" s="57"/>
      <c r="F57" s="57"/>
      <c r="G57" s="57"/>
      <c r="H57" s="57"/>
      <c r="I57" s="57"/>
      <c r="J57" s="57"/>
      <c r="K57" s="57"/>
      <c r="L57" s="57"/>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30"/>
      <c r="L84" s="30"/>
    </row>
    <row r="85" spans="1:12" s="8" customFormat="1" ht="15.75" x14ac:dyDescent="0.25">
      <c r="A85" s="25"/>
      <c r="B85" s="25"/>
      <c r="C85" s="25"/>
      <c r="D85" s="25"/>
      <c r="E85" s="25"/>
      <c r="F85" s="25"/>
      <c r="G85" s="25"/>
      <c r="H85" s="25"/>
      <c r="I85" s="25"/>
      <c r="J85" s="25"/>
      <c r="K85" s="31">
        <f>$K$31</f>
        <v>90497600</v>
      </c>
      <c r="L85" s="30"/>
    </row>
    <row r="86" spans="1:12" s="8" customFormat="1" ht="15.75" x14ac:dyDescent="0.25">
      <c r="A86" s="25"/>
      <c r="B86" s="25"/>
      <c r="C86" s="25"/>
      <c r="D86" s="25"/>
      <c r="E86" s="25"/>
      <c r="F86" s="25"/>
      <c r="G86" s="25"/>
      <c r="H86" s="25"/>
      <c r="I86" s="25"/>
      <c r="J86" s="25"/>
      <c r="K86" s="31">
        <f>$K$54</f>
        <v>24789280</v>
      </c>
      <c r="L86" s="32"/>
    </row>
    <row r="87" spans="1:12" s="8" customFormat="1" ht="15.75" x14ac:dyDescent="0.25">
      <c r="A87" s="25"/>
      <c r="B87" s="25"/>
      <c r="C87" s="25"/>
      <c r="D87" s="25"/>
      <c r="E87" s="25"/>
      <c r="F87" s="25"/>
      <c r="G87" s="25"/>
      <c r="H87" s="25"/>
      <c r="I87" s="25"/>
      <c r="J87" s="25"/>
      <c r="K87" s="31">
        <f>K85-K86</f>
        <v>65708320</v>
      </c>
      <c r="L87" s="32">
        <f>K87/K85*100%</f>
        <v>0.72607803963862028</v>
      </c>
    </row>
    <row r="88" spans="1:12" s="8" customFormat="1" ht="15.75" x14ac:dyDescent="0.25">
      <c r="A88" s="25"/>
      <c r="B88" s="25"/>
      <c r="C88" s="25"/>
      <c r="D88" s="25"/>
      <c r="E88" s="25"/>
      <c r="F88" s="25"/>
      <c r="G88" s="25"/>
      <c r="H88" s="25"/>
      <c r="I88" s="25"/>
      <c r="J88" s="25"/>
      <c r="K88" s="30"/>
      <c r="L88" s="32">
        <f>K86/K85*100%</f>
        <v>0.27392196036137972</v>
      </c>
    </row>
    <row r="89" spans="1:12" s="2" customFormat="1" ht="20.100000000000001" customHeight="1" x14ac:dyDescent="0.25">
      <c r="A89" s="24"/>
      <c r="B89" s="27"/>
      <c r="C89" s="28"/>
      <c r="D89" s="28"/>
      <c r="E89" s="28"/>
      <c r="F89" s="28"/>
      <c r="G89" s="23"/>
      <c r="H89" s="23"/>
      <c r="I89" s="23"/>
      <c r="J89" s="23"/>
      <c r="K89" s="23"/>
      <c r="L89" s="23"/>
    </row>
  </sheetData>
  <sheetProtection selectLockedCells="1" selectUnlockedCells="1"/>
  <mergeCells count="14">
    <mergeCell ref="B7:K7"/>
    <mergeCell ref="B1:K1"/>
    <mergeCell ref="B2:K2"/>
    <mergeCell ref="B3:K3"/>
    <mergeCell ref="B5:C6"/>
    <mergeCell ref="I5:K6"/>
    <mergeCell ref="B54:C54"/>
    <mergeCell ref="B57:L57"/>
    <mergeCell ref="B8:K8"/>
    <mergeCell ref="B9:K9"/>
    <mergeCell ref="B31:C31"/>
    <mergeCell ref="B33:L33"/>
    <mergeCell ref="B34:L34"/>
    <mergeCell ref="B53:C53"/>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6"/>
  <sheetViews>
    <sheetView zoomScale="70" zoomScaleNormal="70" zoomScaleSheetLayoutView="90" workbookViewId="0">
      <selection activeCell="B8" sqref="B8:K8"/>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51" customHeight="1" x14ac:dyDescent="0.25">
      <c r="A8" s="20"/>
      <c r="B8" s="63" t="s">
        <v>89</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15.75" x14ac:dyDescent="0.25">
      <c r="A13" s="45"/>
      <c r="B13" s="55" t="s">
        <v>61</v>
      </c>
      <c r="C13" s="37" t="s">
        <v>62</v>
      </c>
      <c r="D13" s="7">
        <v>1</v>
      </c>
      <c r="E13" s="36">
        <v>53784</v>
      </c>
      <c r="F13" s="6"/>
      <c r="G13" s="6">
        <v>2000</v>
      </c>
      <c r="H13" s="6">
        <v>1</v>
      </c>
      <c r="I13" s="6">
        <v>50</v>
      </c>
      <c r="J13" s="29">
        <f>G13+F13+(D13*E13)</f>
        <v>55784</v>
      </c>
      <c r="K13" s="29">
        <f>J13*I13*H13</f>
        <v>2789200</v>
      </c>
      <c r="L13" s="46"/>
    </row>
    <row r="14" spans="1:12" s="33" customFormat="1" ht="31.5" x14ac:dyDescent="0.25">
      <c r="A14" s="45"/>
      <c r="B14" s="55" t="s">
        <v>65</v>
      </c>
      <c r="C14" s="37" t="s">
        <v>63</v>
      </c>
      <c r="D14" s="7">
        <v>1</v>
      </c>
      <c r="E14" s="36">
        <v>53784</v>
      </c>
      <c r="F14" s="6"/>
      <c r="G14" s="6">
        <v>5000</v>
      </c>
      <c r="H14" s="6">
        <v>1</v>
      </c>
      <c r="I14" s="6">
        <v>50</v>
      </c>
      <c r="J14" s="29">
        <f>G14+F14+(D14*E14)</f>
        <v>58784</v>
      </c>
      <c r="K14" s="29">
        <f>J14*I14*H14</f>
        <v>2939200</v>
      </c>
      <c r="L14" s="46"/>
    </row>
    <row r="15" spans="1:12" s="33" customFormat="1" ht="15.75" x14ac:dyDescent="0.25">
      <c r="A15" s="45">
        <v>2</v>
      </c>
      <c r="B15" s="3" t="s">
        <v>7</v>
      </c>
      <c r="C15" s="4" t="s">
        <v>8</v>
      </c>
      <c r="D15" s="7">
        <v>2</v>
      </c>
      <c r="E15" s="36">
        <v>53784</v>
      </c>
      <c r="F15" s="6"/>
      <c r="G15" s="6"/>
      <c r="H15" s="6">
        <v>1</v>
      </c>
      <c r="I15" s="6">
        <v>25</v>
      </c>
      <c r="J15" s="29">
        <f t="shared" ref="J15:J26" si="0">G15+F15+(D15*E15)</f>
        <v>107568</v>
      </c>
      <c r="K15" s="29">
        <f t="shared" ref="K15:K26" si="1">J15*I15*H15</f>
        <v>2689200</v>
      </c>
      <c r="L15" s="46"/>
    </row>
    <row r="16" spans="1:12" s="33" customFormat="1" ht="15.75" x14ac:dyDescent="0.25">
      <c r="A16" s="48"/>
      <c r="B16" s="4"/>
      <c r="C16" s="4" t="s">
        <v>36</v>
      </c>
      <c r="D16" s="7">
        <v>1</v>
      </c>
      <c r="E16" s="36">
        <v>53784</v>
      </c>
      <c r="F16" s="6"/>
      <c r="G16" s="6"/>
      <c r="H16" s="6">
        <v>1</v>
      </c>
      <c r="I16" s="6">
        <v>25</v>
      </c>
      <c r="J16" s="29">
        <f t="shared" si="0"/>
        <v>53784</v>
      </c>
      <c r="K16" s="29">
        <f t="shared" si="1"/>
        <v>1344600</v>
      </c>
      <c r="L16" s="46"/>
    </row>
    <row r="17" spans="1:12" s="33" customFormat="1" ht="15.75" x14ac:dyDescent="0.25">
      <c r="A17" s="48"/>
      <c r="B17" s="4"/>
      <c r="C17" s="4" t="s">
        <v>17</v>
      </c>
      <c r="D17" s="7">
        <v>1</v>
      </c>
      <c r="E17" s="36">
        <v>53784</v>
      </c>
      <c r="F17" s="6"/>
      <c r="G17" s="6"/>
      <c r="H17" s="6">
        <v>1</v>
      </c>
      <c r="I17" s="6"/>
      <c r="J17" s="29">
        <f t="shared" si="0"/>
        <v>53784</v>
      </c>
      <c r="K17" s="29">
        <f t="shared" si="1"/>
        <v>0</v>
      </c>
      <c r="L17" s="46"/>
    </row>
    <row r="18" spans="1:12" s="33" customFormat="1" ht="15.75" x14ac:dyDescent="0.25">
      <c r="A18" s="45">
        <v>3</v>
      </c>
      <c r="B18" s="3" t="s">
        <v>18</v>
      </c>
      <c r="C18" s="4"/>
      <c r="D18" s="7"/>
      <c r="E18" s="36"/>
      <c r="F18" s="6"/>
      <c r="G18" s="6"/>
      <c r="H18" s="6"/>
      <c r="I18" s="6"/>
      <c r="J18" s="29"/>
      <c r="K18" s="29"/>
      <c r="L18" s="46"/>
    </row>
    <row r="19" spans="1:12" s="33" customFormat="1" ht="15.75" x14ac:dyDescent="0.25">
      <c r="A19" s="49" t="s">
        <v>22</v>
      </c>
      <c r="B19" s="4" t="s">
        <v>3</v>
      </c>
      <c r="C19" s="4"/>
      <c r="D19" s="7"/>
      <c r="E19" s="36"/>
      <c r="F19" s="6"/>
      <c r="G19" s="6"/>
      <c r="H19" s="6"/>
      <c r="I19" s="6"/>
      <c r="J19" s="29"/>
      <c r="K19" s="29"/>
      <c r="L19" s="46"/>
    </row>
    <row r="20" spans="1:12" s="33" customFormat="1" ht="15.75" x14ac:dyDescent="0.25">
      <c r="A20" s="49" t="s">
        <v>21</v>
      </c>
      <c r="B20" s="4" t="s">
        <v>4</v>
      </c>
      <c r="C20" s="4"/>
      <c r="D20" s="7"/>
      <c r="E20" s="36"/>
      <c r="F20" s="6"/>
      <c r="G20" s="6"/>
      <c r="H20" s="6"/>
      <c r="I20" s="6"/>
      <c r="J20" s="29"/>
      <c r="K20" s="29"/>
      <c r="L20" s="46"/>
    </row>
    <row r="21" spans="1:12" s="33" customFormat="1" ht="15.75" x14ac:dyDescent="0.25">
      <c r="A21" s="49" t="s">
        <v>20</v>
      </c>
      <c r="B21" s="4" t="s">
        <v>19</v>
      </c>
      <c r="C21" s="4"/>
      <c r="D21" s="7"/>
      <c r="E21" s="36"/>
      <c r="F21" s="6"/>
      <c r="G21" s="6"/>
      <c r="H21" s="6"/>
      <c r="I21" s="6"/>
      <c r="J21" s="29"/>
      <c r="K21" s="29"/>
      <c r="L21" s="46"/>
    </row>
    <row r="22" spans="1:12" s="33" customFormat="1" ht="47.25" x14ac:dyDescent="0.25">
      <c r="A22" s="48">
        <v>4</v>
      </c>
      <c r="B22" s="4" t="s">
        <v>31</v>
      </c>
      <c r="C22" s="4"/>
      <c r="D22" s="7"/>
      <c r="E22" s="36"/>
      <c r="F22" s="6"/>
      <c r="G22" s="6"/>
      <c r="H22" s="6"/>
      <c r="I22" s="6"/>
      <c r="J22" s="29"/>
      <c r="K22" s="29"/>
      <c r="L22" s="46"/>
    </row>
    <row r="23" spans="1:12" s="33" customFormat="1" ht="15.75" x14ac:dyDescent="0.25">
      <c r="A23" s="48">
        <v>5</v>
      </c>
      <c r="B23" s="4" t="s">
        <v>30</v>
      </c>
      <c r="C23" s="4"/>
      <c r="D23" s="7"/>
      <c r="E23" s="36"/>
      <c r="F23" s="6"/>
      <c r="G23" s="6"/>
      <c r="H23" s="6"/>
      <c r="I23" s="6"/>
      <c r="J23" s="29"/>
      <c r="K23" s="29"/>
      <c r="L23" s="46"/>
    </row>
    <row r="24" spans="1:12" s="33" customFormat="1" ht="15.75" x14ac:dyDescent="0.25">
      <c r="A24" s="48">
        <v>6</v>
      </c>
      <c r="B24" s="3" t="s">
        <v>9</v>
      </c>
      <c r="C24" s="4" t="s">
        <v>8</v>
      </c>
      <c r="D24" s="7">
        <v>2</v>
      </c>
      <c r="E24" s="36">
        <v>53784</v>
      </c>
      <c r="F24" s="6"/>
      <c r="G24" s="6"/>
      <c r="H24" s="6">
        <v>1</v>
      </c>
      <c r="I24" s="6">
        <v>25</v>
      </c>
      <c r="J24" s="29">
        <f t="shared" si="0"/>
        <v>107568</v>
      </c>
      <c r="K24" s="29">
        <f t="shared" si="1"/>
        <v>2689200</v>
      </c>
      <c r="L24" s="46"/>
    </row>
    <row r="25" spans="1:12" s="33" customFormat="1" ht="15.75" x14ac:dyDescent="0.25">
      <c r="A25" s="40"/>
      <c r="B25" s="4"/>
      <c r="C25" s="4" t="s">
        <v>37</v>
      </c>
      <c r="D25" s="7">
        <v>1</v>
      </c>
      <c r="E25" s="36">
        <v>53784</v>
      </c>
      <c r="F25" s="6"/>
      <c r="G25" s="6"/>
      <c r="H25" s="6">
        <v>1</v>
      </c>
      <c r="I25" s="6">
        <v>25</v>
      </c>
      <c r="J25" s="29">
        <f t="shared" si="0"/>
        <v>53784</v>
      </c>
      <c r="K25" s="29">
        <f t="shared" si="1"/>
        <v>1344600</v>
      </c>
      <c r="L25" s="46"/>
    </row>
    <row r="26" spans="1:12" s="33" customFormat="1" ht="15.75" x14ac:dyDescent="0.25">
      <c r="A26" s="40"/>
      <c r="B26" s="4"/>
      <c r="C26" s="4" t="s">
        <v>17</v>
      </c>
      <c r="D26" s="7">
        <v>1</v>
      </c>
      <c r="E26" s="36">
        <v>53784</v>
      </c>
      <c r="F26" s="6"/>
      <c r="G26" s="6"/>
      <c r="H26" s="6">
        <v>1</v>
      </c>
      <c r="I26" s="6"/>
      <c r="J26" s="29">
        <f t="shared" si="0"/>
        <v>53784</v>
      </c>
      <c r="K26" s="29">
        <f t="shared" si="1"/>
        <v>0</v>
      </c>
      <c r="L26" s="46"/>
    </row>
    <row r="27" spans="1:12" s="33" customFormat="1" ht="15.75" x14ac:dyDescent="0.25">
      <c r="A27" s="50"/>
      <c r="B27" s="4"/>
      <c r="C27" s="4" t="s">
        <v>6</v>
      </c>
      <c r="D27" s="7"/>
      <c r="E27" s="36"/>
      <c r="F27" s="6"/>
      <c r="G27" s="6"/>
      <c r="H27" s="6"/>
      <c r="I27" s="6"/>
      <c r="J27" s="29"/>
      <c r="K27" s="29"/>
      <c r="L27" s="46"/>
    </row>
    <row r="28" spans="1:12" s="33" customFormat="1" ht="15.75" x14ac:dyDescent="0.25">
      <c r="A28" s="49"/>
      <c r="B28" s="64" t="s">
        <v>1</v>
      </c>
      <c r="C28" s="64"/>
      <c r="D28" s="51"/>
      <c r="E28" s="52"/>
      <c r="F28" s="52">
        <f>SUM(F12:F22)</f>
        <v>0</v>
      </c>
      <c r="G28" s="52">
        <f>SUM(G12:G22)</f>
        <v>7000</v>
      </c>
      <c r="H28" s="53"/>
      <c r="I28" s="52"/>
      <c r="J28" s="54">
        <f>SUM(J12:J27)</f>
        <v>544840</v>
      </c>
      <c r="K28" s="54">
        <f>SUM(K12:K27)</f>
        <v>13796000</v>
      </c>
      <c r="L28" s="52"/>
    </row>
    <row r="29" spans="1:12" s="33" customFormat="1" ht="15.75" x14ac:dyDescent="0.25">
      <c r="A29" s="9"/>
      <c r="B29" s="10"/>
      <c r="C29" s="10"/>
      <c r="D29" s="11"/>
      <c r="E29" s="12"/>
      <c r="F29" s="12"/>
      <c r="G29" s="12"/>
      <c r="H29" s="13"/>
      <c r="I29" s="12"/>
      <c r="J29" s="12"/>
      <c r="K29" s="12"/>
      <c r="L29" s="12"/>
    </row>
    <row r="30" spans="1:12" s="33" customFormat="1" ht="15.75" x14ac:dyDescent="0.25">
      <c r="A30" s="10"/>
      <c r="B30" s="65"/>
      <c r="C30" s="65"/>
      <c r="D30" s="65"/>
      <c r="E30" s="65"/>
      <c r="F30" s="65"/>
      <c r="G30" s="65"/>
      <c r="H30" s="65"/>
      <c r="I30" s="65"/>
      <c r="J30" s="65"/>
      <c r="K30" s="65"/>
      <c r="L30" s="65"/>
    </row>
    <row r="31" spans="1:12" s="33" customFormat="1" ht="15.75" x14ac:dyDescent="0.25">
      <c r="A31" s="35"/>
      <c r="B31" s="65" t="s">
        <v>57</v>
      </c>
      <c r="C31" s="65"/>
      <c r="D31" s="65"/>
      <c r="E31" s="65"/>
      <c r="F31" s="65"/>
      <c r="G31" s="65"/>
      <c r="H31" s="65"/>
      <c r="I31" s="65"/>
      <c r="J31" s="65"/>
      <c r="K31" s="65"/>
      <c r="L31" s="65"/>
    </row>
    <row r="32" spans="1:12" s="33" customFormat="1" ht="15.75" x14ac:dyDescent="0.25"/>
    <row r="33" spans="1:12" s="33" customFormat="1" ht="110.25" x14ac:dyDescent="0.25">
      <c r="A33" s="40" t="s">
        <v>0</v>
      </c>
      <c r="B33" s="40" t="s">
        <v>13</v>
      </c>
      <c r="C33" s="40" t="s">
        <v>15</v>
      </c>
      <c r="D33" s="41" t="s">
        <v>24</v>
      </c>
      <c r="E33" s="42" t="s">
        <v>25</v>
      </c>
      <c r="F33" s="43" t="s">
        <v>26</v>
      </c>
      <c r="G33" s="41" t="s">
        <v>27</v>
      </c>
      <c r="H33" s="41" t="s">
        <v>16</v>
      </c>
      <c r="I33" s="41" t="s">
        <v>14</v>
      </c>
      <c r="J33" s="44" t="s">
        <v>28</v>
      </c>
      <c r="K33" s="44" t="s">
        <v>29</v>
      </c>
      <c r="L33" s="41" t="s">
        <v>5</v>
      </c>
    </row>
    <row r="34" spans="1:12" s="33" customFormat="1" ht="15.75" x14ac:dyDescent="0.25">
      <c r="A34" s="45">
        <v>1</v>
      </c>
      <c r="B34" s="3" t="s">
        <v>2</v>
      </c>
      <c r="C34" s="4"/>
      <c r="D34" s="5"/>
      <c r="E34" s="34"/>
      <c r="F34" s="6"/>
      <c r="G34" s="6"/>
      <c r="H34" s="6"/>
      <c r="I34" s="6"/>
      <c r="J34" s="29"/>
      <c r="K34" s="29"/>
      <c r="L34" s="46"/>
    </row>
    <row r="35" spans="1:12" s="33" customFormat="1" ht="15.75" x14ac:dyDescent="0.25">
      <c r="A35" s="45"/>
      <c r="B35" s="55" t="s">
        <v>61</v>
      </c>
      <c r="C35" s="37" t="s">
        <v>62</v>
      </c>
      <c r="D35" s="7">
        <v>1</v>
      </c>
      <c r="E35" s="36">
        <v>53784</v>
      </c>
      <c r="F35" s="6"/>
      <c r="G35" s="6">
        <v>2000</v>
      </c>
      <c r="H35" s="6">
        <v>1</v>
      </c>
      <c r="I35" s="6">
        <v>50</v>
      </c>
      <c r="J35" s="29">
        <f>G35+F35+(D35*E35)</f>
        <v>55784</v>
      </c>
      <c r="K35" s="29">
        <f>J35*I35*H35</f>
        <v>2789200</v>
      </c>
      <c r="L35" s="46"/>
    </row>
    <row r="36" spans="1:12" s="33" customFormat="1" ht="63" x14ac:dyDescent="0.25">
      <c r="A36" s="45"/>
      <c r="B36" s="55" t="s">
        <v>66</v>
      </c>
      <c r="C36" s="37" t="s">
        <v>63</v>
      </c>
      <c r="D36" s="56">
        <v>1</v>
      </c>
      <c r="E36" s="36">
        <v>53784</v>
      </c>
      <c r="F36" s="6"/>
      <c r="G36" s="6">
        <v>5000</v>
      </c>
      <c r="H36" s="6">
        <v>1</v>
      </c>
      <c r="I36" s="6">
        <v>50</v>
      </c>
      <c r="J36" s="29">
        <f>G36+F36+(D36*E36)</f>
        <v>58784</v>
      </c>
      <c r="K36" s="29">
        <f>J36*I36*H36</f>
        <v>2939200</v>
      </c>
      <c r="L36" s="46"/>
    </row>
    <row r="37" spans="1:12" s="33" customFormat="1" ht="15.75" x14ac:dyDescent="0.25">
      <c r="A37" s="45">
        <v>2</v>
      </c>
      <c r="B37" s="3" t="s">
        <v>7</v>
      </c>
      <c r="C37" s="4" t="s">
        <v>8</v>
      </c>
      <c r="D37" s="7">
        <v>2</v>
      </c>
      <c r="E37" s="36">
        <v>53784</v>
      </c>
      <c r="F37" s="6"/>
      <c r="G37" s="6"/>
      <c r="H37" s="6">
        <v>1</v>
      </c>
      <c r="I37" s="6">
        <v>10</v>
      </c>
      <c r="J37" s="29">
        <f t="shared" ref="J37:J39" si="2">G37+F37+(D37*E37)</f>
        <v>107568</v>
      </c>
      <c r="K37" s="29">
        <f t="shared" ref="K37:K39" si="3">J37*I37*H37</f>
        <v>1075680</v>
      </c>
      <c r="L37" s="46"/>
    </row>
    <row r="38" spans="1:12" s="33" customFormat="1" ht="15.75" x14ac:dyDescent="0.25">
      <c r="A38" s="48"/>
      <c r="B38" s="4"/>
      <c r="C38" s="4" t="s">
        <v>36</v>
      </c>
      <c r="D38" s="7">
        <v>1</v>
      </c>
      <c r="E38" s="36">
        <v>53784</v>
      </c>
      <c r="F38" s="6"/>
      <c r="G38" s="6"/>
      <c r="H38" s="6">
        <v>1</v>
      </c>
      <c r="I38" s="6">
        <v>20</v>
      </c>
      <c r="J38" s="29">
        <f t="shared" si="2"/>
        <v>53784</v>
      </c>
      <c r="K38" s="29">
        <f t="shared" si="3"/>
        <v>1075680</v>
      </c>
      <c r="L38" s="46"/>
    </row>
    <row r="39" spans="1:12" s="33" customFormat="1" ht="15.75" x14ac:dyDescent="0.25">
      <c r="A39" s="48"/>
      <c r="B39" s="4"/>
      <c r="C39" s="4" t="s">
        <v>17</v>
      </c>
      <c r="D39" s="7">
        <v>1</v>
      </c>
      <c r="E39" s="36">
        <v>53784</v>
      </c>
      <c r="F39" s="6"/>
      <c r="G39" s="6"/>
      <c r="H39" s="6">
        <v>1</v>
      </c>
      <c r="I39" s="6">
        <v>20</v>
      </c>
      <c r="J39" s="29">
        <f t="shared" si="2"/>
        <v>53784</v>
      </c>
      <c r="K39" s="29">
        <f t="shared" si="3"/>
        <v>1075680</v>
      </c>
      <c r="L39" s="46"/>
    </row>
    <row r="40" spans="1:12" s="33" customFormat="1" ht="15.75" x14ac:dyDescent="0.25">
      <c r="A40" s="45">
        <v>3</v>
      </c>
      <c r="B40" s="3" t="s">
        <v>18</v>
      </c>
      <c r="C40" s="4"/>
      <c r="D40" s="7"/>
      <c r="E40" s="36"/>
      <c r="F40" s="6"/>
      <c r="G40" s="6"/>
      <c r="H40" s="6"/>
      <c r="I40" s="6"/>
      <c r="J40" s="29"/>
      <c r="K40" s="29"/>
      <c r="L40" s="46"/>
    </row>
    <row r="41" spans="1:12" s="33" customFormat="1" ht="15.75" x14ac:dyDescent="0.25">
      <c r="A41" s="49" t="s">
        <v>22</v>
      </c>
      <c r="B41" s="4" t="s">
        <v>3</v>
      </c>
      <c r="C41" s="4"/>
      <c r="D41" s="7"/>
      <c r="E41" s="36"/>
      <c r="F41" s="6"/>
      <c r="G41" s="6"/>
      <c r="H41" s="6"/>
      <c r="I41" s="6"/>
      <c r="J41" s="29"/>
      <c r="K41" s="29"/>
      <c r="L41" s="46"/>
    </row>
    <row r="42" spans="1:12" s="33" customFormat="1" ht="15.75" x14ac:dyDescent="0.25">
      <c r="A42" s="49" t="s">
        <v>21</v>
      </c>
      <c r="B42" s="4" t="s">
        <v>4</v>
      </c>
      <c r="C42" s="4"/>
      <c r="D42" s="7"/>
      <c r="E42" s="36"/>
      <c r="F42" s="6"/>
      <c r="G42" s="6"/>
      <c r="H42" s="6"/>
      <c r="I42" s="6"/>
      <c r="J42" s="29"/>
      <c r="K42" s="29"/>
      <c r="L42" s="46"/>
    </row>
    <row r="43" spans="1:12" s="33" customFormat="1" ht="15.75" x14ac:dyDescent="0.25">
      <c r="A43" s="49" t="s">
        <v>20</v>
      </c>
      <c r="B43" s="4" t="s">
        <v>19</v>
      </c>
      <c r="C43" s="4"/>
      <c r="D43" s="7"/>
      <c r="E43" s="36"/>
      <c r="F43" s="6"/>
      <c r="G43" s="6"/>
      <c r="H43" s="6"/>
      <c r="I43" s="6"/>
      <c r="J43" s="29"/>
      <c r="K43" s="29"/>
      <c r="L43" s="46"/>
    </row>
    <row r="44" spans="1:12" s="33" customFormat="1" ht="47.25" x14ac:dyDescent="0.25">
      <c r="A44" s="48">
        <v>4</v>
      </c>
      <c r="B44" s="4" t="s">
        <v>31</v>
      </c>
      <c r="C44" s="4"/>
      <c r="D44" s="7"/>
      <c r="E44" s="36"/>
      <c r="F44" s="6"/>
      <c r="G44" s="6"/>
      <c r="H44" s="6"/>
      <c r="I44" s="6"/>
      <c r="J44" s="29"/>
      <c r="K44" s="29"/>
      <c r="L44" s="46"/>
    </row>
    <row r="45" spans="1:12" s="33" customFormat="1" ht="15.75" x14ac:dyDescent="0.25">
      <c r="A45" s="48">
        <v>5</v>
      </c>
      <c r="B45" s="4" t="s">
        <v>30</v>
      </c>
      <c r="C45" s="4"/>
      <c r="D45" s="7"/>
      <c r="E45" s="36"/>
      <c r="F45" s="6"/>
      <c r="G45" s="6"/>
      <c r="H45" s="6"/>
      <c r="I45" s="6"/>
      <c r="J45" s="29"/>
      <c r="K45" s="29"/>
      <c r="L45" s="46"/>
    </row>
    <row r="46" spans="1:12" s="33" customFormat="1" ht="15.75" x14ac:dyDescent="0.25">
      <c r="A46" s="48">
        <v>6</v>
      </c>
      <c r="B46" s="3" t="s">
        <v>9</v>
      </c>
      <c r="C46" s="4" t="s">
        <v>8</v>
      </c>
      <c r="D46" s="7">
        <v>2</v>
      </c>
      <c r="E46" s="36">
        <v>53784</v>
      </c>
      <c r="F46" s="6"/>
      <c r="G46" s="6"/>
      <c r="H46" s="6">
        <v>1</v>
      </c>
      <c r="I46" s="6">
        <v>10</v>
      </c>
      <c r="J46" s="29">
        <f t="shared" ref="J46:J48" si="4">G46+F46+(D46*E46)</f>
        <v>107568</v>
      </c>
      <c r="K46" s="29">
        <f t="shared" ref="K46:K48" si="5">J46*I46*H46</f>
        <v>1075680</v>
      </c>
      <c r="L46" s="46"/>
    </row>
    <row r="47" spans="1:12" s="33" customFormat="1" ht="15.75" x14ac:dyDescent="0.25">
      <c r="A47" s="40"/>
      <c r="B47" s="4"/>
      <c r="C47" s="4" t="s">
        <v>37</v>
      </c>
      <c r="D47" s="7">
        <v>1</v>
      </c>
      <c r="E47" s="36">
        <v>53784</v>
      </c>
      <c r="F47" s="6"/>
      <c r="G47" s="6"/>
      <c r="H47" s="6">
        <v>1</v>
      </c>
      <c r="I47" s="6">
        <v>20</v>
      </c>
      <c r="J47" s="29">
        <f t="shared" si="4"/>
        <v>53784</v>
      </c>
      <c r="K47" s="29">
        <f t="shared" si="5"/>
        <v>1075680</v>
      </c>
      <c r="L47" s="46"/>
    </row>
    <row r="48" spans="1:12" s="33" customFormat="1" ht="15.75" x14ac:dyDescent="0.25">
      <c r="A48" s="40"/>
      <c r="B48" s="4"/>
      <c r="C48" s="4" t="s">
        <v>17</v>
      </c>
      <c r="D48" s="7">
        <v>1</v>
      </c>
      <c r="E48" s="36">
        <v>53784</v>
      </c>
      <c r="F48" s="6"/>
      <c r="G48" s="6"/>
      <c r="H48" s="6">
        <v>1</v>
      </c>
      <c r="I48" s="6">
        <v>20</v>
      </c>
      <c r="J48" s="29">
        <f t="shared" si="4"/>
        <v>53784</v>
      </c>
      <c r="K48" s="29">
        <f t="shared" si="5"/>
        <v>1075680</v>
      </c>
      <c r="L48" s="46"/>
    </row>
    <row r="49" spans="1:12" s="33" customFormat="1" ht="15.75" x14ac:dyDescent="0.25">
      <c r="A49" s="50"/>
      <c r="B49" s="4"/>
      <c r="C49" s="4" t="s">
        <v>6</v>
      </c>
      <c r="D49" s="7"/>
      <c r="E49" s="36"/>
      <c r="F49" s="6"/>
      <c r="G49" s="6"/>
      <c r="H49" s="6"/>
      <c r="I49" s="6"/>
      <c r="J49" s="29"/>
      <c r="K49" s="29"/>
      <c r="L49" s="46"/>
    </row>
    <row r="50" spans="1:12" s="2" customFormat="1" ht="1.5" customHeight="1" x14ac:dyDescent="0.25">
      <c r="A50" s="49"/>
      <c r="B50" s="64" t="s">
        <v>1</v>
      </c>
      <c r="C50" s="64"/>
      <c r="D50" s="51"/>
      <c r="E50" s="52"/>
      <c r="F50" s="52">
        <f>SUM(F34:F44)</f>
        <v>0</v>
      </c>
      <c r="G50" s="52">
        <f>SUM(G34:G44)</f>
        <v>7000</v>
      </c>
      <c r="H50" s="53"/>
      <c r="I50" s="52"/>
      <c r="J50" s="54">
        <f>SUM(J34:J49)</f>
        <v>544840</v>
      </c>
      <c r="K50" s="54">
        <f>SUM(K34:K49)</f>
        <v>12182480</v>
      </c>
      <c r="L50" s="52"/>
    </row>
    <row r="51" spans="1:12" s="2" customFormat="1" ht="19.5" customHeight="1" x14ac:dyDescent="0.25">
      <c r="A51" s="49"/>
      <c r="B51" s="64" t="s">
        <v>1</v>
      </c>
      <c r="C51" s="64"/>
      <c r="D51" s="51"/>
      <c r="E51" s="52"/>
      <c r="F51" s="52">
        <f>SUM(F35:F45)</f>
        <v>0</v>
      </c>
      <c r="G51" s="52">
        <f>SUM(G35:G45)</f>
        <v>7000</v>
      </c>
      <c r="H51" s="53"/>
      <c r="I51" s="52"/>
      <c r="J51" s="54">
        <f>SUM(J35:J50)</f>
        <v>1089680</v>
      </c>
      <c r="K51" s="54">
        <f>SUM(K35:K49)</f>
        <v>12182480</v>
      </c>
      <c r="L51" s="52"/>
    </row>
    <row r="52" spans="1:12" s="2" customFormat="1" ht="19.5" customHeight="1" x14ac:dyDescent="0.25">
      <c r="A52" s="9"/>
      <c r="B52" s="10"/>
      <c r="C52" s="10"/>
      <c r="D52" s="11"/>
      <c r="E52" s="12"/>
      <c r="F52" s="12"/>
      <c r="G52" s="12"/>
      <c r="H52" s="13"/>
      <c r="I52" s="12"/>
      <c r="J52" s="12"/>
      <c r="K52" s="12"/>
      <c r="L52" s="12"/>
    </row>
    <row r="53" spans="1:12" s="2" customFormat="1" ht="19.5" customHeight="1" x14ac:dyDescent="0.25">
      <c r="A53" s="9"/>
      <c r="B53" s="10"/>
      <c r="C53" s="10"/>
      <c r="D53" s="11"/>
      <c r="E53" s="12"/>
      <c r="F53" s="12"/>
      <c r="G53" s="12"/>
      <c r="H53" s="13"/>
      <c r="I53" s="12"/>
      <c r="J53" s="12"/>
      <c r="K53" s="12"/>
      <c r="L53" s="12"/>
    </row>
    <row r="54" spans="1:12" s="2" customFormat="1" ht="29.25" customHeight="1" x14ac:dyDescent="0.25">
      <c r="A54" s="20" t="s">
        <v>12</v>
      </c>
      <c r="B54" s="57" t="s">
        <v>23</v>
      </c>
      <c r="C54" s="57"/>
      <c r="D54" s="57"/>
      <c r="E54" s="57"/>
      <c r="F54" s="57"/>
      <c r="G54" s="57"/>
      <c r="H54" s="57"/>
      <c r="I54" s="57"/>
      <c r="J54" s="57"/>
      <c r="K54" s="57"/>
      <c r="L54" s="57"/>
    </row>
    <row r="55" spans="1:12" s="8" customFormat="1" ht="15.75" x14ac:dyDescent="0.25">
      <c r="A55" s="25"/>
      <c r="B55" s="25"/>
      <c r="C55" s="25"/>
      <c r="D55" s="25"/>
      <c r="E55" s="25"/>
      <c r="F55" s="25"/>
      <c r="G55" s="25"/>
      <c r="H55" s="25"/>
      <c r="I55" s="25"/>
      <c r="J55" s="25"/>
      <c r="K55" s="25"/>
      <c r="L55" s="25"/>
    </row>
    <row r="56" spans="1:12" s="8" customFormat="1" ht="15.75" x14ac:dyDescent="0.25">
      <c r="A56" s="25"/>
      <c r="B56" s="25"/>
      <c r="C56" s="25"/>
      <c r="D56" s="25"/>
      <c r="E56" s="25"/>
      <c r="F56" s="25"/>
      <c r="G56" s="25"/>
      <c r="H56" s="25"/>
      <c r="I56" s="25"/>
      <c r="J56" s="25"/>
      <c r="K56" s="25"/>
      <c r="L56" s="25"/>
    </row>
    <row r="57" spans="1:12" s="8" customFormat="1" ht="15.75" x14ac:dyDescent="0.25">
      <c r="A57" s="25"/>
      <c r="B57" s="25"/>
      <c r="C57" s="25"/>
      <c r="D57" s="25"/>
      <c r="E57" s="25"/>
      <c r="F57" s="25"/>
      <c r="G57" s="25"/>
      <c r="H57" s="25"/>
      <c r="I57" s="25"/>
      <c r="J57" s="25"/>
      <c r="K57" s="25"/>
      <c r="L57" s="25"/>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6"/>
      <c r="L72" s="26"/>
    </row>
    <row r="73" spans="1:12" s="8" customFormat="1" ht="15.75" x14ac:dyDescent="0.25">
      <c r="A73" s="25"/>
      <c r="B73" s="25"/>
      <c r="C73" s="25"/>
      <c r="D73" s="25"/>
      <c r="E73" s="25"/>
      <c r="F73" s="25"/>
      <c r="G73" s="25"/>
      <c r="H73" s="25"/>
      <c r="I73" s="25"/>
      <c r="J73" s="25"/>
      <c r="K73" s="26"/>
      <c r="L73" s="26"/>
    </row>
    <row r="74" spans="1:12" s="8" customFormat="1" ht="15.75" x14ac:dyDescent="0.25">
      <c r="A74" s="25"/>
      <c r="B74" s="25"/>
      <c r="C74" s="25"/>
      <c r="D74" s="25"/>
      <c r="E74" s="25"/>
      <c r="F74" s="25"/>
      <c r="G74" s="25"/>
      <c r="H74" s="25"/>
      <c r="I74" s="25"/>
      <c r="J74" s="25"/>
      <c r="K74" s="26"/>
      <c r="L74" s="26"/>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30"/>
      <c r="L81" s="30"/>
    </row>
    <row r="82" spans="1:12" s="8" customFormat="1" ht="15.75" x14ac:dyDescent="0.25">
      <c r="A82" s="25"/>
      <c r="B82" s="25"/>
      <c r="C82" s="25"/>
      <c r="D82" s="25"/>
      <c r="E82" s="25"/>
      <c r="F82" s="25"/>
      <c r="G82" s="25"/>
      <c r="H82" s="25"/>
      <c r="I82" s="25"/>
      <c r="J82" s="25"/>
      <c r="K82" s="31">
        <f>$K$28</f>
        <v>13796000</v>
      </c>
      <c r="L82" s="30"/>
    </row>
    <row r="83" spans="1:12" s="8" customFormat="1" ht="15.75" x14ac:dyDescent="0.25">
      <c r="A83" s="25"/>
      <c r="B83" s="25"/>
      <c r="C83" s="25"/>
      <c r="D83" s="25"/>
      <c r="E83" s="25"/>
      <c r="F83" s="25"/>
      <c r="G83" s="25"/>
      <c r="H83" s="25"/>
      <c r="I83" s="25"/>
      <c r="J83" s="25"/>
      <c r="K83" s="31">
        <f>$K$51</f>
        <v>12182480</v>
      </c>
      <c r="L83" s="32"/>
    </row>
    <row r="84" spans="1:12" s="8" customFormat="1" ht="15.75" x14ac:dyDescent="0.25">
      <c r="A84" s="25"/>
      <c r="B84" s="25"/>
      <c r="C84" s="25"/>
      <c r="D84" s="25"/>
      <c r="E84" s="25"/>
      <c r="F84" s="25"/>
      <c r="G84" s="25"/>
      <c r="H84" s="25"/>
      <c r="I84" s="25"/>
      <c r="J84" s="25"/>
      <c r="K84" s="31">
        <f>K82-K83</f>
        <v>1613520</v>
      </c>
      <c r="L84" s="32">
        <f>K84/K82*100%</f>
        <v>0.1169556393157437</v>
      </c>
    </row>
    <row r="85" spans="1:12" s="8" customFormat="1" ht="15.75" x14ac:dyDescent="0.25">
      <c r="A85" s="25"/>
      <c r="B85" s="25"/>
      <c r="C85" s="25"/>
      <c r="D85" s="25"/>
      <c r="E85" s="25"/>
      <c r="F85" s="25"/>
      <c r="G85" s="25"/>
      <c r="H85" s="25"/>
      <c r="I85" s="25"/>
      <c r="J85" s="25"/>
      <c r="K85" s="30"/>
      <c r="L85" s="32">
        <f>K83/K82*100%</f>
        <v>0.88304436068425629</v>
      </c>
    </row>
    <row r="86" spans="1:12" s="2" customFormat="1" ht="20.100000000000001" customHeight="1" x14ac:dyDescent="0.25">
      <c r="A86" s="24"/>
      <c r="B86" s="27"/>
      <c r="C86" s="28"/>
      <c r="D86" s="28"/>
      <c r="E86" s="28"/>
      <c r="F86" s="28"/>
      <c r="G86" s="23"/>
      <c r="H86" s="23"/>
      <c r="I86" s="23"/>
      <c r="J86" s="23"/>
      <c r="K86" s="23"/>
      <c r="L86" s="23"/>
    </row>
  </sheetData>
  <sheetProtection selectLockedCells="1" selectUnlockedCells="1"/>
  <mergeCells count="14">
    <mergeCell ref="B7:K7"/>
    <mergeCell ref="B1:K1"/>
    <mergeCell ref="B2:K2"/>
    <mergeCell ref="B3:K3"/>
    <mergeCell ref="B5:C6"/>
    <mergeCell ref="I5:K6"/>
    <mergeCell ref="B51:C51"/>
    <mergeCell ref="B54:L54"/>
    <mergeCell ref="B8:K8"/>
    <mergeCell ref="B9:K9"/>
    <mergeCell ref="B28:C28"/>
    <mergeCell ref="B30:L30"/>
    <mergeCell ref="B31:L31"/>
    <mergeCell ref="B50:C50"/>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87"/>
  <sheetViews>
    <sheetView topLeftCell="A46" zoomScale="70" zoomScaleNormal="70" zoomScaleSheetLayoutView="90" workbookViewId="0">
      <selection activeCell="G23" sqref="G23"/>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90</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15.75" x14ac:dyDescent="0.25">
      <c r="A13" s="45"/>
      <c r="B13" s="55" t="s">
        <v>61</v>
      </c>
      <c r="C13" s="37" t="s">
        <v>62</v>
      </c>
      <c r="D13" s="7">
        <v>1</v>
      </c>
      <c r="E13" s="36">
        <v>53784</v>
      </c>
      <c r="F13" s="6"/>
      <c r="G13" s="6">
        <v>2000</v>
      </c>
      <c r="H13" s="6">
        <v>1</v>
      </c>
      <c r="I13" s="6">
        <v>50</v>
      </c>
      <c r="J13" s="29">
        <f>G13+F13+(D13*E13)</f>
        <v>55784</v>
      </c>
      <c r="K13" s="29">
        <f>J13*I13*H13</f>
        <v>2789200</v>
      </c>
      <c r="L13" s="46"/>
    </row>
    <row r="14" spans="1:12" s="33" customFormat="1" ht="47.25" x14ac:dyDescent="0.25">
      <c r="A14" s="45"/>
      <c r="B14" s="55" t="s">
        <v>85</v>
      </c>
      <c r="C14" s="37" t="s">
        <v>63</v>
      </c>
      <c r="D14" s="7">
        <v>2</v>
      </c>
      <c r="E14" s="36">
        <v>53784</v>
      </c>
      <c r="F14" s="6"/>
      <c r="G14" s="6">
        <v>20000</v>
      </c>
      <c r="H14" s="6">
        <v>1</v>
      </c>
      <c r="I14" s="6">
        <v>50</v>
      </c>
      <c r="J14" s="29">
        <f>G14+F14+(D14*E14)</f>
        <v>127568</v>
      </c>
      <c r="K14" s="29">
        <f>J14*I14*H14</f>
        <v>6378400</v>
      </c>
      <c r="L14" s="46"/>
    </row>
    <row r="15" spans="1:12" s="33" customFormat="1" ht="31.5" x14ac:dyDescent="0.25">
      <c r="A15" s="45"/>
      <c r="B15" s="55" t="s">
        <v>65</v>
      </c>
      <c r="C15" s="37" t="s">
        <v>63</v>
      </c>
      <c r="D15" s="7">
        <v>1</v>
      </c>
      <c r="E15" s="36">
        <v>53784</v>
      </c>
      <c r="F15" s="6"/>
      <c r="G15" s="6">
        <v>5000</v>
      </c>
      <c r="H15" s="6">
        <v>1</v>
      </c>
      <c r="I15" s="6">
        <v>50</v>
      </c>
      <c r="J15" s="29">
        <f>G15+F15+(D15*E15)</f>
        <v>58784</v>
      </c>
      <c r="K15" s="29">
        <f>J15*I15*H15</f>
        <v>2939200</v>
      </c>
      <c r="L15" s="46"/>
    </row>
    <row r="16" spans="1:12" s="33" customFormat="1" ht="15.75" x14ac:dyDescent="0.25">
      <c r="A16" s="45">
        <v>2</v>
      </c>
      <c r="B16" s="3" t="s">
        <v>7</v>
      </c>
      <c r="C16" s="4" t="s">
        <v>8</v>
      </c>
      <c r="D16" s="7">
        <v>2</v>
      </c>
      <c r="E16" s="36">
        <v>53784</v>
      </c>
      <c r="F16" s="6"/>
      <c r="G16" s="6"/>
      <c r="H16" s="6">
        <v>1</v>
      </c>
      <c r="I16" s="6">
        <v>25</v>
      </c>
      <c r="J16" s="29">
        <f t="shared" ref="J16:J27" si="0">G16+F16+(D16*E16)</f>
        <v>107568</v>
      </c>
      <c r="K16" s="29">
        <f t="shared" ref="K16:K27" si="1">J16*I16*H16</f>
        <v>2689200</v>
      </c>
      <c r="L16" s="46"/>
    </row>
    <row r="17" spans="1:12" s="33" customFormat="1" ht="15.75" x14ac:dyDescent="0.25">
      <c r="A17" s="48"/>
      <c r="B17" s="4"/>
      <c r="C17" s="4" t="s">
        <v>36</v>
      </c>
      <c r="D17" s="7">
        <v>1</v>
      </c>
      <c r="E17" s="36">
        <v>53784</v>
      </c>
      <c r="F17" s="6"/>
      <c r="G17" s="6"/>
      <c r="H17" s="6">
        <v>1</v>
      </c>
      <c r="I17" s="6">
        <v>25</v>
      </c>
      <c r="J17" s="29">
        <f t="shared" si="0"/>
        <v>53784</v>
      </c>
      <c r="K17" s="29">
        <f t="shared" si="1"/>
        <v>1344600</v>
      </c>
      <c r="L17" s="46"/>
    </row>
    <row r="18" spans="1:12" s="33" customFormat="1" ht="15.75" x14ac:dyDescent="0.25">
      <c r="A18" s="48"/>
      <c r="B18" s="4"/>
      <c r="C18" s="4" t="s">
        <v>17</v>
      </c>
      <c r="D18" s="7">
        <v>1</v>
      </c>
      <c r="E18" s="36">
        <v>53784</v>
      </c>
      <c r="F18" s="6"/>
      <c r="G18" s="6"/>
      <c r="H18" s="6">
        <v>1</v>
      </c>
      <c r="I18" s="6"/>
      <c r="J18" s="29">
        <f t="shared" si="0"/>
        <v>53784</v>
      </c>
      <c r="K18" s="29">
        <f t="shared" si="1"/>
        <v>0</v>
      </c>
      <c r="L18" s="46"/>
    </row>
    <row r="19" spans="1:12" s="33" customFormat="1" ht="15.75" x14ac:dyDescent="0.25">
      <c r="A19" s="45">
        <v>3</v>
      </c>
      <c r="B19" s="3" t="s">
        <v>18</v>
      </c>
      <c r="C19" s="4"/>
      <c r="D19" s="7"/>
      <c r="E19" s="36"/>
      <c r="F19" s="6"/>
      <c r="G19" s="6"/>
      <c r="H19" s="6"/>
      <c r="I19" s="6"/>
      <c r="J19" s="29"/>
      <c r="K19" s="29"/>
      <c r="L19" s="46"/>
    </row>
    <row r="20" spans="1:12" s="33" customFormat="1" ht="15.75" x14ac:dyDescent="0.25">
      <c r="A20" s="49" t="s">
        <v>22</v>
      </c>
      <c r="B20" s="4" t="s">
        <v>3</v>
      </c>
      <c r="C20" s="4"/>
      <c r="D20" s="7"/>
      <c r="E20" s="36"/>
      <c r="F20" s="6"/>
      <c r="G20" s="6"/>
      <c r="H20" s="6"/>
      <c r="I20" s="6"/>
      <c r="J20" s="29"/>
      <c r="K20" s="29"/>
      <c r="L20" s="46"/>
    </row>
    <row r="21" spans="1:12" s="33" customFormat="1" ht="15.75" x14ac:dyDescent="0.25">
      <c r="A21" s="49" t="s">
        <v>21</v>
      </c>
      <c r="B21" s="4" t="s">
        <v>4</v>
      </c>
      <c r="C21" s="4"/>
      <c r="D21" s="7"/>
      <c r="E21" s="36"/>
      <c r="F21" s="6"/>
      <c r="G21" s="6"/>
      <c r="H21" s="6"/>
      <c r="I21" s="6"/>
      <c r="J21" s="29"/>
      <c r="K21" s="29"/>
      <c r="L21" s="46"/>
    </row>
    <row r="22" spans="1:12" s="33" customFormat="1" ht="15.75" x14ac:dyDescent="0.25">
      <c r="A22" s="49" t="s">
        <v>20</v>
      </c>
      <c r="B22" s="4" t="s">
        <v>19</v>
      </c>
      <c r="C22" s="4"/>
      <c r="D22" s="7"/>
      <c r="E22" s="36"/>
      <c r="F22" s="6"/>
      <c r="G22" s="6"/>
      <c r="H22" s="6"/>
      <c r="I22" s="6"/>
      <c r="J22" s="29"/>
      <c r="K22" s="29"/>
      <c r="L22" s="46"/>
    </row>
    <row r="23" spans="1:12" s="33" customFormat="1" ht="47.25" x14ac:dyDescent="0.25">
      <c r="A23" s="48">
        <v>4</v>
      </c>
      <c r="B23" s="4" t="s">
        <v>31</v>
      </c>
      <c r="C23" s="4"/>
      <c r="D23" s="7"/>
      <c r="E23" s="36"/>
      <c r="F23" s="6"/>
      <c r="G23" s="6"/>
      <c r="H23" s="6"/>
      <c r="I23" s="6"/>
      <c r="J23" s="29"/>
      <c r="K23" s="29"/>
      <c r="L23" s="46"/>
    </row>
    <row r="24" spans="1:12" s="33" customFormat="1" ht="15.75" x14ac:dyDescent="0.25">
      <c r="A24" s="48">
        <v>5</v>
      </c>
      <c r="B24" s="4" t="s">
        <v>30</v>
      </c>
      <c r="C24" s="4"/>
      <c r="D24" s="7"/>
      <c r="E24" s="36"/>
      <c r="F24" s="6"/>
      <c r="G24" s="6"/>
      <c r="H24" s="6"/>
      <c r="I24" s="6"/>
      <c r="J24" s="29"/>
      <c r="K24" s="29"/>
      <c r="L24" s="46"/>
    </row>
    <row r="25" spans="1:12" s="33" customFormat="1" ht="15.75" x14ac:dyDescent="0.25">
      <c r="A25" s="48">
        <v>6</v>
      </c>
      <c r="B25" s="3" t="s">
        <v>9</v>
      </c>
      <c r="C25" s="4" t="s">
        <v>8</v>
      </c>
      <c r="D25" s="7">
        <v>2</v>
      </c>
      <c r="E25" s="36">
        <v>53784</v>
      </c>
      <c r="F25" s="6"/>
      <c r="G25" s="6"/>
      <c r="H25" s="6">
        <v>1</v>
      </c>
      <c r="I25" s="6">
        <v>25</v>
      </c>
      <c r="J25" s="29">
        <f t="shared" si="0"/>
        <v>107568</v>
      </c>
      <c r="K25" s="29">
        <f t="shared" si="1"/>
        <v>2689200</v>
      </c>
      <c r="L25" s="46"/>
    </row>
    <row r="26" spans="1:12" s="33" customFormat="1" ht="15.75" x14ac:dyDescent="0.25">
      <c r="A26" s="40"/>
      <c r="B26" s="4"/>
      <c r="C26" s="4" t="s">
        <v>37</v>
      </c>
      <c r="D26" s="7">
        <v>1</v>
      </c>
      <c r="E26" s="36">
        <v>53784</v>
      </c>
      <c r="F26" s="6"/>
      <c r="G26" s="6"/>
      <c r="H26" s="6">
        <v>1</v>
      </c>
      <c r="I26" s="6">
        <v>25</v>
      </c>
      <c r="J26" s="29">
        <f t="shared" si="0"/>
        <v>53784</v>
      </c>
      <c r="K26" s="29">
        <f t="shared" si="1"/>
        <v>1344600</v>
      </c>
      <c r="L26" s="46"/>
    </row>
    <row r="27" spans="1:12" s="33" customFormat="1" ht="15.75" x14ac:dyDescent="0.25">
      <c r="A27" s="40"/>
      <c r="B27" s="4"/>
      <c r="C27" s="4" t="s">
        <v>17</v>
      </c>
      <c r="D27" s="7">
        <v>1</v>
      </c>
      <c r="E27" s="36">
        <v>53784</v>
      </c>
      <c r="F27" s="6"/>
      <c r="G27" s="6"/>
      <c r="H27" s="6">
        <v>1</v>
      </c>
      <c r="I27" s="6"/>
      <c r="J27" s="29">
        <f t="shared" si="0"/>
        <v>53784</v>
      </c>
      <c r="K27" s="29">
        <f t="shared" si="1"/>
        <v>0</v>
      </c>
      <c r="L27" s="46"/>
    </row>
    <row r="28" spans="1:12" s="33" customFormat="1" ht="15.75" x14ac:dyDescent="0.25">
      <c r="A28" s="50"/>
      <c r="B28" s="4"/>
      <c r="C28" s="4" t="s">
        <v>6</v>
      </c>
      <c r="D28" s="7"/>
      <c r="E28" s="36"/>
      <c r="F28" s="6"/>
      <c r="G28" s="6"/>
      <c r="H28" s="6"/>
      <c r="I28" s="6"/>
      <c r="J28" s="29"/>
      <c r="K28" s="29"/>
      <c r="L28" s="46"/>
    </row>
    <row r="29" spans="1:12" s="33" customFormat="1" ht="15.75" x14ac:dyDescent="0.25">
      <c r="A29" s="49"/>
      <c r="B29" s="64" t="s">
        <v>1</v>
      </c>
      <c r="C29" s="64"/>
      <c r="D29" s="51"/>
      <c r="E29" s="52"/>
      <c r="F29" s="52">
        <f>SUM(F12:F23)</f>
        <v>0</v>
      </c>
      <c r="G29" s="52">
        <f>SUM(G12:G23)</f>
        <v>27000</v>
      </c>
      <c r="H29" s="53"/>
      <c r="I29" s="52"/>
      <c r="J29" s="54">
        <f>SUM(J12:J28)</f>
        <v>672408</v>
      </c>
      <c r="K29" s="54">
        <f>SUM(K12:K28)</f>
        <v>20174400</v>
      </c>
      <c r="L29" s="52"/>
    </row>
    <row r="30" spans="1:12" s="33" customFormat="1" ht="15.75" x14ac:dyDescent="0.25">
      <c r="A30" s="9"/>
      <c r="B30" s="10"/>
      <c r="C30" s="10"/>
      <c r="D30" s="11"/>
      <c r="E30" s="12"/>
      <c r="F30" s="12"/>
      <c r="G30" s="12"/>
      <c r="H30" s="13"/>
      <c r="I30" s="12"/>
      <c r="J30" s="12"/>
      <c r="K30" s="12"/>
      <c r="L30" s="12"/>
    </row>
    <row r="31" spans="1:12" s="33" customFormat="1" ht="15.75" x14ac:dyDescent="0.25">
      <c r="A31" s="10"/>
      <c r="B31" s="65"/>
      <c r="C31" s="65"/>
      <c r="D31" s="65"/>
      <c r="E31" s="65"/>
      <c r="F31" s="65"/>
      <c r="G31" s="65"/>
      <c r="H31" s="65"/>
      <c r="I31" s="65"/>
      <c r="J31" s="65"/>
      <c r="K31" s="65"/>
      <c r="L31" s="65"/>
    </row>
    <row r="32" spans="1:12" s="33" customFormat="1" ht="15.75" x14ac:dyDescent="0.25">
      <c r="A32" s="35"/>
      <c r="B32" s="65" t="s">
        <v>57</v>
      </c>
      <c r="C32" s="65"/>
      <c r="D32" s="65"/>
      <c r="E32" s="65"/>
      <c r="F32" s="65"/>
      <c r="G32" s="65"/>
      <c r="H32" s="65"/>
      <c r="I32" s="65"/>
      <c r="J32" s="65"/>
      <c r="K32" s="65"/>
      <c r="L32" s="65"/>
    </row>
    <row r="33" spans="1:12" s="33" customFormat="1" ht="15.75" x14ac:dyDescent="0.25"/>
    <row r="34" spans="1:12" s="33" customFormat="1" ht="110.25" x14ac:dyDescent="0.25">
      <c r="A34" s="40" t="s">
        <v>0</v>
      </c>
      <c r="B34" s="40" t="s">
        <v>13</v>
      </c>
      <c r="C34" s="40" t="s">
        <v>15</v>
      </c>
      <c r="D34" s="41" t="s">
        <v>24</v>
      </c>
      <c r="E34" s="42" t="s">
        <v>25</v>
      </c>
      <c r="F34" s="43" t="s">
        <v>26</v>
      </c>
      <c r="G34" s="41" t="s">
        <v>27</v>
      </c>
      <c r="H34" s="41" t="s">
        <v>16</v>
      </c>
      <c r="I34" s="41" t="s">
        <v>14</v>
      </c>
      <c r="J34" s="44" t="s">
        <v>28</v>
      </c>
      <c r="K34" s="44" t="s">
        <v>29</v>
      </c>
      <c r="L34" s="41" t="s">
        <v>5</v>
      </c>
    </row>
    <row r="35" spans="1:12" s="33" customFormat="1" ht="15.75" x14ac:dyDescent="0.25">
      <c r="A35" s="45">
        <v>1</v>
      </c>
      <c r="B35" s="3" t="s">
        <v>2</v>
      </c>
      <c r="C35" s="4"/>
      <c r="D35" s="5"/>
      <c r="E35" s="34"/>
      <c r="F35" s="6"/>
      <c r="G35" s="6"/>
      <c r="H35" s="6"/>
      <c r="I35" s="6"/>
      <c r="J35" s="29"/>
      <c r="K35" s="29"/>
      <c r="L35" s="46"/>
    </row>
    <row r="36" spans="1:12" s="33" customFormat="1" ht="15.75" x14ac:dyDescent="0.25">
      <c r="A36" s="45"/>
      <c r="B36" s="55" t="s">
        <v>61</v>
      </c>
      <c r="C36" s="37" t="s">
        <v>62</v>
      </c>
      <c r="D36" s="7">
        <v>1</v>
      </c>
      <c r="E36" s="36">
        <v>53784</v>
      </c>
      <c r="F36" s="6"/>
      <c r="G36" s="6">
        <v>2000</v>
      </c>
      <c r="H36" s="6">
        <v>1</v>
      </c>
      <c r="I36" s="6">
        <v>50</v>
      </c>
      <c r="J36" s="29">
        <f>G36+F36+(D36*E36)</f>
        <v>55784</v>
      </c>
      <c r="K36" s="29">
        <f>J36*I36*H36</f>
        <v>2789200</v>
      </c>
      <c r="L36" s="46"/>
    </row>
    <row r="37" spans="1:12" s="33" customFormat="1" ht="47.25" x14ac:dyDescent="0.25">
      <c r="A37" s="45"/>
      <c r="B37" s="55" t="s">
        <v>85</v>
      </c>
      <c r="C37" s="37" t="s">
        <v>63</v>
      </c>
      <c r="D37" s="7">
        <v>2</v>
      </c>
      <c r="E37" s="36">
        <v>53784</v>
      </c>
      <c r="F37" s="6"/>
      <c r="G37" s="6">
        <v>20000</v>
      </c>
      <c r="H37" s="6">
        <v>1</v>
      </c>
      <c r="I37" s="6">
        <v>50</v>
      </c>
      <c r="J37" s="29">
        <f>G37+F37+(D37*E37)</f>
        <v>127568</v>
      </c>
      <c r="K37" s="29">
        <f>J37*I37*H37</f>
        <v>6378400</v>
      </c>
      <c r="L37" s="46"/>
    </row>
    <row r="38" spans="1:12" s="33" customFormat="1" ht="15.75" x14ac:dyDescent="0.25">
      <c r="A38" s="45">
        <v>2</v>
      </c>
      <c r="B38" s="3" t="s">
        <v>7</v>
      </c>
      <c r="C38" s="4" t="s">
        <v>8</v>
      </c>
      <c r="D38" s="7">
        <v>2</v>
      </c>
      <c r="E38" s="36">
        <v>53784</v>
      </c>
      <c r="F38" s="6"/>
      <c r="G38" s="6"/>
      <c r="H38" s="6">
        <v>1</v>
      </c>
      <c r="I38" s="6">
        <v>10</v>
      </c>
      <c r="J38" s="29">
        <f t="shared" ref="J38:J40" si="2">G38+F38+(D38*E38)</f>
        <v>107568</v>
      </c>
      <c r="K38" s="29">
        <f t="shared" ref="K38:K40" si="3">J38*I38*H38</f>
        <v>1075680</v>
      </c>
      <c r="L38" s="46"/>
    </row>
    <row r="39" spans="1:12" s="33" customFormat="1" ht="15.75" x14ac:dyDescent="0.25">
      <c r="A39" s="48"/>
      <c r="B39" s="4"/>
      <c r="C39" s="4" t="s">
        <v>36</v>
      </c>
      <c r="D39" s="7">
        <v>1</v>
      </c>
      <c r="E39" s="36">
        <v>53784</v>
      </c>
      <c r="F39" s="6"/>
      <c r="G39" s="6"/>
      <c r="H39" s="6">
        <v>1</v>
      </c>
      <c r="I39" s="6">
        <v>20</v>
      </c>
      <c r="J39" s="29">
        <f t="shared" si="2"/>
        <v>53784</v>
      </c>
      <c r="K39" s="29">
        <f t="shared" si="3"/>
        <v>1075680</v>
      </c>
      <c r="L39" s="46"/>
    </row>
    <row r="40" spans="1:12" s="33" customFormat="1" ht="15.75" x14ac:dyDescent="0.25">
      <c r="A40" s="48"/>
      <c r="B40" s="4"/>
      <c r="C40" s="4" t="s">
        <v>17</v>
      </c>
      <c r="D40" s="7">
        <v>1</v>
      </c>
      <c r="E40" s="36">
        <v>53784</v>
      </c>
      <c r="F40" s="6"/>
      <c r="G40" s="6"/>
      <c r="H40" s="6">
        <v>1</v>
      </c>
      <c r="I40" s="6">
        <v>20</v>
      </c>
      <c r="J40" s="29">
        <f t="shared" si="2"/>
        <v>53784</v>
      </c>
      <c r="K40" s="29">
        <f t="shared" si="3"/>
        <v>1075680</v>
      </c>
      <c r="L40" s="46"/>
    </row>
    <row r="41" spans="1:12" s="33" customFormat="1" ht="15.75" x14ac:dyDescent="0.25">
      <c r="A41" s="45">
        <v>3</v>
      </c>
      <c r="B41" s="3" t="s">
        <v>18</v>
      </c>
      <c r="C41" s="4"/>
      <c r="D41" s="7"/>
      <c r="E41" s="36"/>
      <c r="F41" s="6"/>
      <c r="G41" s="6"/>
      <c r="H41" s="6"/>
      <c r="I41" s="6"/>
      <c r="J41" s="29"/>
      <c r="K41" s="29"/>
      <c r="L41" s="46"/>
    </row>
    <row r="42" spans="1:12" s="33" customFormat="1" ht="15.75" x14ac:dyDescent="0.25">
      <c r="A42" s="49" t="s">
        <v>22</v>
      </c>
      <c r="B42" s="4" t="s">
        <v>3</v>
      </c>
      <c r="C42" s="4"/>
      <c r="D42" s="7"/>
      <c r="E42" s="36"/>
      <c r="F42" s="6"/>
      <c r="G42" s="6"/>
      <c r="H42" s="6"/>
      <c r="I42" s="6"/>
      <c r="J42" s="29"/>
      <c r="K42" s="29"/>
      <c r="L42" s="46"/>
    </row>
    <row r="43" spans="1:12" s="33" customFormat="1" ht="15.75" x14ac:dyDescent="0.25">
      <c r="A43" s="49" t="s">
        <v>21</v>
      </c>
      <c r="B43" s="4" t="s">
        <v>4</v>
      </c>
      <c r="C43" s="4"/>
      <c r="D43" s="7"/>
      <c r="E43" s="36"/>
      <c r="F43" s="6"/>
      <c r="G43" s="6"/>
      <c r="H43" s="6"/>
      <c r="I43" s="6"/>
      <c r="J43" s="29"/>
      <c r="K43" s="29"/>
      <c r="L43" s="46"/>
    </row>
    <row r="44" spans="1:12" s="33" customFormat="1" ht="15.75" x14ac:dyDescent="0.25">
      <c r="A44" s="49" t="s">
        <v>20</v>
      </c>
      <c r="B44" s="4" t="s">
        <v>19</v>
      </c>
      <c r="C44" s="4"/>
      <c r="D44" s="7"/>
      <c r="E44" s="36"/>
      <c r="F44" s="6"/>
      <c r="G44" s="6"/>
      <c r="H44" s="6"/>
      <c r="I44" s="6"/>
      <c r="J44" s="29"/>
      <c r="K44" s="29"/>
      <c r="L44" s="46"/>
    </row>
    <row r="45" spans="1:12" s="33" customFormat="1" ht="47.25" x14ac:dyDescent="0.25">
      <c r="A45" s="48">
        <v>4</v>
      </c>
      <c r="B45" s="4" t="s">
        <v>31</v>
      </c>
      <c r="C45" s="4"/>
      <c r="D45" s="7"/>
      <c r="E45" s="36"/>
      <c r="F45" s="6"/>
      <c r="G45" s="6"/>
      <c r="H45" s="6"/>
      <c r="I45" s="6"/>
      <c r="J45" s="29"/>
      <c r="K45" s="29"/>
      <c r="L45" s="46"/>
    </row>
    <row r="46" spans="1:12" s="33" customFormat="1" ht="15.75" x14ac:dyDescent="0.25">
      <c r="A46" s="48">
        <v>5</v>
      </c>
      <c r="B46" s="4" t="s">
        <v>30</v>
      </c>
      <c r="C46" s="4"/>
      <c r="D46" s="7"/>
      <c r="E46" s="36"/>
      <c r="F46" s="6"/>
      <c r="G46" s="6"/>
      <c r="H46" s="6"/>
      <c r="I46" s="6"/>
      <c r="J46" s="29"/>
      <c r="K46" s="29"/>
      <c r="L46" s="46"/>
    </row>
    <row r="47" spans="1:12" s="33" customFormat="1" ht="15.75" x14ac:dyDescent="0.25">
      <c r="A47" s="48">
        <v>6</v>
      </c>
      <c r="B47" s="3" t="s">
        <v>9</v>
      </c>
      <c r="C47" s="4" t="s">
        <v>8</v>
      </c>
      <c r="D47" s="7">
        <v>2</v>
      </c>
      <c r="E47" s="36">
        <v>53784</v>
      </c>
      <c r="F47" s="6"/>
      <c r="G47" s="6"/>
      <c r="H47" s="6">
        <v>1</v>
      </c>
      <c r="I47" s="6">
        <v>10</v>
      </c>
      <c r="J47" s="29">
        <f t="shared" ref="J47:J49" si="4">G47+F47+(D47*E47)</f>
        <v>107568</v>
      </c>
      <c r="K47" s="29">
        <f t="shared" ref="K47:K49" si="5">J47*I47*H47</f>
        <v>1075680</v>
      </c>
      <c r="L47" s="46"/>
    </row>
    <row r="48" spans="1:12" s="33" customFormat="1" ht="15.75" x14ac:dyDescent="0.25">
      <c r="A48" s="40"/>
      <c r="B48" s="4"/>
      <c r="C48" s="4" t="s">
        <v>37</v>
      </c>
      <c r="D48" s="7">
        <v>1</v>
      </c>
      <c r="E48" s="36">
        <v>53784</v>
      </c>
      <c r="F48" s="6"/>
      <c r="G48" s="6"/>
      <c r="H48" s="6">
        <v>1</v>
      </c>
      <c r="I48" s="6">
        <v>20</v>
      </c>
      <c r="J48" s="29">
        <f t="shared" si="4"/>
        <v>53784</v>
      </c>
      <c r="K48" s="29">
        <f t="shared" si="5"/>
        <v>1075680</v>
      </c>
      <c r="L48" s="46"/>
    </row>
    <row r="49" spans="1:12" s="33" customFormat="1" ht="15.75" x14ac:dyDescent="0.25">
      <c r="A49" s="40"/>
      <c r="B49" s="4"/>
      <c r="C49" s="4" t="s">
        <v>17</v>
      </c>
      <c r="D49" s="7">
        <v>1</v>
      </c>
      <c r="E49" s="36">
        <v>53784</v>
      </c>
      <c r="F49" s="6"/>
      <c r="G49" s="6"/>
      <c r="H49" s="6">
        <v>1</v>
      </c>
      <c r="I49" s="6">
        <v>20</v>
      </c>
      <c r="J49" s="29">
        <f t="shared" si="4"/>
        <v>53784</v>
      </c>
      <c r="K49" s="29">
        <f t="shared" si="5"/>
        <v>1075680</v>
      </c>
      <c r="L49" s="46"/>
    </row>
    <row r="50" spans="1:12" s="33" customFormat="1" ht="15.75" x14ac:dyDescent="0.25">
      <c r="A50" s="50"/>
      <c r="B50" s="4"/>
      <c r="C50" s="4" t="s">
        <v>6</v>
      </c>
      <c r="D50" s="7"/>
      <c r="E50" s="36"/>
      <c r="F50" s="6"/>
      <c r="G50" s="6"/>
      <c r="H50" s="6"/>
      <c r="I50" s="6"/>
      <c r="J50" s="29"/>
      <c r="K50" s="29"/>
      <c r="L50" s="46"/>
    </row>
    <row r="51" spans="1:12" s="2" customFormat="1" ht="1.5" customHeight="1" x14ac:dyDescent="0.25">
      <c r="A51" s="49"/>
      <c r="B51" s="64" t="s">
        <v>1</v>
      </c>
      <c r="C51" s="64"/>
      <c r="D51" s="51"/>
      <c r="E51" s="52"/>
      <c r="F51" s="52">
        <f>SUM(F35:F45)</f>
        <v>0</v>
      </c>
      <c r="G51" s="52">
        <f>SUM(G35:G45)</f>
        <v>22000</v>
      </c>
      <c r="H51" s="53"/>
      <c r="I51" s="52"/>
      <c r="J51" s="54">
        <f>SUM(J35:J50)</f>
        <v>613624</v>
      </c>
      <c r="K51" s="54">
        <f>SUM(K35:K50)</f>
        <v>15621680</v>
      </c>
      <c r="L51" s="52"/>
    </row>
    <row r="52" spans="1:12" s="2" customFormat="1" ht="19.5" customHeight="1" x14ac:dyDescent="0.25">
      <c r="A52" s="49"/>
      <c r="B52" s="64" t="s">
        <v>1</v>
      </c>
      <c r="C52" s="64"/>
      <c r="D52" s="51"/>
      <c r="E52" s="52"/>
      <c r="F52" s="52">
        <f>SUM(F36:F46)</f>
        <v>0</v>
      </c>
      <c r="G52" s="52">
        <f>SUM(G36:G46)</f>
        <v>22000</v>
      </c>
      <c r="H52" s="53"/>
      <c r="I52" s="52"/>
      <c r="J52" s="54">
        <f>SUM(J36:J51)</f>
        <v>1227248</v>
      </c>
      <c r="K52" s="54">
        <f>SUM(K36:K50)</f>
        <v>15621680</v>
      </c>
      <c r="L52" s="52"/>
    </row>
    <row r="53" spans="1:12" s="2" customFormat="1" ht="19.5" customHeight="1" x14ac:dyDescent="0.25">
      <c r="A53" s="9"/>
      <c r="B53" s="10"/>
      <c r="C53" s="10"/>
      <c r="D53" s="11"/>
      <c r="E53" s="12"/>
      <c r="F53" s="12"/>
      <c r="G53" s="12"/>
      <c r="H53" s="13"/>
      <c r="I53" s="12"/>
      <c r="J53" s="12"/>
      <c r="K53" s="12"/>
      <c r="L53" s="12"/>
    </row>
    <row r="54" spans="1:12" s="2" customFormat="1" ht="19.5" customHeight="1" x14ac:dyDescent="0.25">
      <c r="A54" s="9"/>
      <c r="B54" s="10"/>
      <c r="C54" s="10"/>
      <c r="D54" s="11"/>
      <c r="E54" s="12"/>
      <c r="F54" s="12"/>
      <c r="G54" s="12"/>
      <c r="H54" s="13"/>
      <c r="I54" s="12"/>
      <c r="J54" s="12"/>
      <c r="K54" s="12"/>
      <c r="L54" s="12"/>
    </row>
    <row r="55" spans="1:12" s="2" customFormat="1" ht="29.25" customHeight="1" x14ac:dyDescent="0.25">
      <c r="A55" s="20" t="s">
        <v>12</v>
      </c>
      <c r="B55" s="57" t="s">
        <v>23</v>
      </c>
      <c r="C55" s="57"/>
      <c r="D55" s="57"/>
      <c r="E55" s="57"/>
      <c r="F55" s="57"/>
      <c r="G55" s="57"/>
      <c r="H55" s="57"/>
      <c r="I55" s="57"/>
      <c r="J55" s="57"/>
      <c r="K55" s="57"/>
      <c r="L55" s="57"/>
    </row>
    <row r="56" spans="1:12" s="8" customFormat="1" ht="15.75" x14ac:dyDescent="0.25">
      <c r="A56" s="25"/>
      <c r="B56" s="25"/>
      <c r="C56" s="25"/>
      <c r="D56" s="25"/>
      <c r="E56" s="25"/>
      <c r="F56" s="25"/>
      <c r="G56" s="25"/>
      <c r="H56" s="25"/>
      <c r="I56" s="25"/>
      <c r="J56" s="25"/>
      <c r="K56" s="25"/>
      <c r="L56" s="25"/>
    </row>
    <row r="57" spans="1:12" s="8" customFormat="1" ht="15.75" x14ac:dyDescent="0.25">
      <c r="A57" s="25"/>
      <c r="B57" s="25"/>
      <c r="C57" s="25"/>
      <c r="D57" s="25"/>
      <c r="E57" s="25"/>
      <c r="F57" s="25"/>
      <c r="G57" s="25"/>
      <c r="H57" s="25"/>
      <c r="I57" s="25"/>
      <c r="J57" s="25"/>
      <c r="K57" s="25"/>
      <c r="L57" s="25"/>
    </row>
    <row r="58" spans="1:12" s="8" customFormat="1" ht="15.75" x14ac:dyDescent="0.25">
      <c r="A58" s="25"/>
      <c r="B58" s="25"/>
      <c r="C58" s="25"/>
      <c r="D58" s="25"/>
      <c r="E58" s="25"/>
      <c r="F58" s="25"/>
      <c r="G58" s="25"/>
      <c r="H58" s="25"/>
      <c r="I58" s="25"/>
      <c r="J58" s="25"/>
      <c r="K58" s="25"/>
      <c r="L58" s="25"/>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6"/>
      <c r="L73" s="26"/>
    </row>
    <row r="74" spans="1:12" s="8" customFormat="1" ht="15.75" x14ac:dyDescent="0.25">
      <c r="A74" s="25"/>
      <c r="B74" s="25"/>
      <c r="C74" s="25"/>
      <c r="D74" s="25"/>
      <c r="E74" s="25"/>
      <c r="F74" s="25"/>
      <c r="G74" s="25"/>
      <c r="H74" s="25"/>
      <c r="I74" s="25"/>
      <c r="J74" s="25"/>
      <c r="K74" s="26"/>
      <c r="L74" s="26"/>
    </row>
    <row r="75" spans="1:12" s="8" customFormat="1" ht="15.75" x14ac:dyDescent="0.25">
      <c r="A75" s="25"/>
      <c r="B75" s="25"/>
      <c r="C75" s="25"/>
      <c r="D75" s="25"/>
      <c r="E75" s="25"/>
      <c r="F75" s="25"/>
      <c r="G75" s="25"/>
      <c r="H75" s="25"/>
      <c r="I75" s="25"/>
      <c r="J75" s="25"/>
      <c r="K75" s="26"/>
      <c r="L75" s="26"/>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30"/>
      <c r="L82" s="30"/>
    </row>
    <row r="83" spans="1:12" s="8" customFormat="1" ht="15.75" x14ac:dyDescent="0.25">
      <c r="A83" s="25"/>
      <c r="B83" s="25"/>
      <c r="C83" s="25"/>
      <c r="D83" s="25"/>
      <c r="E83" s="25"/>
      <c r="F83" s="25"/>
      <c r="G83" s="25"/>
      <c r="H83" s="25"/>
      <c r="I83" s="25"/>
      <c r="J83" s="25"/>
      <c r="K83" s="31">
        <f>$K$29</f>
        <v>20174400</v>
      </c>
      <c r="L83" s="30"/>
    </row>
    <row r="84" spans="1:12" s="8" customFormat="1" ht="15.75" x14ac:dyDescent="0.25">
      <c r="A84" s="25"/>
      <c r="B84" s="25"/>
      <c r="C84" s="25"/>
      <c r="D84" s="25"/>
      <c r="E84" s="25"/>
      <c r="F84" s="25"/>
      <c r="G84" s="25"/>
      <c r="H84" s="25"/>
      <c r="I84" s="25"/>
      <c r="J84" s="25"/>
      <c r="K84" s="31">
        <f>$K$52</f>
        <v>15621680</v>
      </c>
      <c r="L84" s="32"/>
    </row>
    <row r="85" spans="1:12" s="8" customFormat="1" ht="15.75" x14ac:dyDescent="0.25">
      <c r="A85" s="25"/>
      <c r="B85" s="25"/>
      <c r="C85" s="25"/>
      <c r="D85" s="25"/>
      <c r="E85" s="25"/>
      <c r="F85" s="25"/>
      <c r="G85" s="25"/>
      <c r="H85" s="25"/>
      <c r="I85" s="25"/>
      <c r="J85" s="25"/>
      <c r="K85" s="31">
        <f>K83-K84</f>
        <v>4552720</v>
      </c>
      <c r="L85" s="32">
        <f>K85/K83*100%</f>
        <v>0.2256681735268459</v>
      </c>
    </row>
    <row r="86" spans="1:12" s="8" customFormat="1" ht="15.75" x14ac:dyDescent="0.25">
      <c r="A86" s="25"/>
      <c r="B86" s="25"/>
      <c r="C86" s="25"/>
      <c r="D86" s="25"/>
      <c r="E86" s="25"/>
      <c r="F86" s="25"/>
      <c r="G86" s="25"/>
      <c r="H86" s="25"/>
      <c r="I86" s="25"/>
      <c r="J86" s="25"/>
      <c r="K86" s="30"/>
      <c r="L86" s="32">
        <f>K84/K83*100%</f>
        <v>0.77433182647315413</v>
      </c>
    </row>
    <row r="87" spans="1:12" s="2" customFormat="1" ht="20.100000000000001" customHeight="1" x14ac:dyDescent="0.25">
      <c r="A87" s="24"/>
      <c r="B87" s="27"/>
      <c r="C87" s="28"/>
      <c r="D87" s="28"/>
      <c r="E87" s="28"/>
      <c r="F87" s="28"/>
      <c r="G87" s="23"/>
      <c r="H87" s="23"/>
      <c r="I87" s="23"/>
      <c r="J87" s="23"/>
      <c r="K87" s="23"/>
      <c r="L87" s="23"/>
    </row>
  </sheetData>
  <sheetProtection selectLockedCells="1" selectUnlockedCells="1"/>
  <mergeCells count="14">
    <mergeCell ref="B7:K7"/>
    <mergeCell ref="B1:K1"/>
    <mergeCell ref="B2:K2"/>
    <mergeCell ref="B3:K3"/>
    <mergeCell ref="B5:C6"/>
    <mergeCell ref="I5:K6"/>
    <mergeCell ref="B52:C52"/>
    <mergeCell ref="B55:L55"/>
    <mergeCell ref="B8:K8"/>
    <mergeCell ref="B9:K9"/>
    <mergeCell ref="B29:C29"/>
    <mergeCell ref="B31:L31"/>
    <mergeCell ref="B32:L32"/>
    <mergeCell ref="B51:C51"/>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0"/>
  <sheetViews>
    <sheetView zoomScale="70" zoomScaleNormal="70" zoomScaleSheetLayoutView="90" workbookViewId="0">
      <selection activeCell="B8" sqref="B8:K8"/>
    </sheetView>
  </sheetViews>
  <sheetFormatPr defaultRowHeight="20.100000000000001" customHeight="1" x14ac:dyDescent="0.25"/>
  <cols>
    <col min="1" max="1" width="6.85546875" style="14" customWidth="1"/>
    <col min="2" max="2" width="38.42578125" style="15" customWidth="1"/>
    <col min="3" max="3" width="27.28515625" style="15" bestFit="1" customWidth="1"/>
    <col min="4" max="4" width="7.42578125" style="17" customWidth="1"/>
    <col min="5" max="5" width="12" style="18" customWidth="1"/>
    <col min="6" max="6" width="9" style="15" customWidth="1"/>
    <col min="7" max="7" width="10.42578125" style="15" customWidth="1"/>
    <col min="8" max="8" width="7.42578125" style="15" customWidth="1"/>
    <col min="9" max="9" width="8" style="15" customWidth="1"/>
    <col min="10" max="10" width="11.140625" style="15" customWidth="1"/>
    <col min="11" max="11" width="15.5703125" style="15" customWidth="1"/>
    <col min="12" max="12" width="14.140625" style="15" customWidth="1"/>
    <col min="13" max="256" width="9.140625" style="1"/>
    <col min="257" max="257" width="6.85546875" style="1" customWidth="1"/>
    <col min="258" max="258" width="38.42578125" style="1" customWidth="1"/>
    <col min="259" max="259" width="27.28515625" style="1" bestFit="1" customWidth="1"/>
    <col min="260" max="260" width="7.42578125" style="1" customWidth="1"/>
    <col min="261" max="261" width="12" style="1" customWidth="1"/>
    <col min="262" max="262" width="9" style="1" customWidth="1"/>
    <col min="263" max="263" width="10.42578125" style="1" customWidth="1"/>
    <col min="264" max="264" width="7.42578125" style="1" customWidth="1"/>
    <col min="265" max="265" width="8" style="1" customWidth="1"/>
    <col min="266" max="266" width="10.140625" style="1" customWidth="1"/>
    <col min="267" max="267" width="15.5703125" style="1" customWidth="1"/>
    <col min="268" max="268" width="14.140625" style="1" customWidth="1"/>
    <col min="269" max="512" width="9.140625" style="1"/>
    <col min="513" max="513" width="6.85546875" style="1" customWidth="1"/>
    <col min="514" max="514" width="38.42578125" style="1" customWidth="1"/>
    <col min="515" max="515" width="27.28515625" style="1" bestFit="1" customWidth="1"/>
    <col min="516" max="516" width="7.42578125" style="1" customWidth="1"/>
    <col min="517" max="517" width="12" style="1" customWidth="1"/>
    <col min="518" max="518" width="9" style="1" customWidth="1"/>
    <col min="519" max="519" width="10.42578125" style="1" customWidth="1"/>
    <col min="520" max="520" width="7.42578125" style="1" customWidth="1"/>
    <col min="521" max="521" width="8" style="1" customWidth="1"/>
    <col min="522" max="522" width="10.140625" style="1" customWidth="1"/>
    <col min="523" max="523" width="15.5703125" style="1" customWidth="1"/>
    <col min="524" max="524" width="14.140625" style="1" customWidth="1"/>
    <col min="525" max="768" width="9.140625" style="1"/>
    <col min="769" max="769" width="6.85546875" style="1" customWidth="1"/>
    <col min="770" max="770" width="38.42578125" style="1" customWidth="1"/>
    <col min="771" max="771" width="27.28515625" style="1" bestFit="1" customWidth="1"/>
    <col min="772" max="772" width="7.42578125" style="1" customWidth="1"/>
    <col min="773" max="773" width="12" style="1" customWidth="1"/>
    <col min="774" max="774" width="9" style="1" customWidth="1"/>
    <col min="775" max="775" width="10.42578125" style="1" customWidth="1"/>
    <col min="776" max="776" width="7.42578125" style="1" customWidth="1"/>
    <col min="777" max="777" width="8" style="1" customWidth="1"/>
    <col min="778" max="778" width="10.140625" style="1" customWidth="1"/>
    <col min="779" max="779" width="15.5703125" style="1" customWidth="1"/>
    <col min="780" max="780" width="14.140625" style="1" customWidth="1"/>
    <col min="781" max="1024" width="9.140625" style="1"/>
    <col min="1025" max="1025" width="6.85546875" style="1" customWidth="1"/>
    <col min="1026" max="1026" width="38.42578125" style="1" customWidth="1"/>
    <col min="1027" max="1027" width="27.28515625" style="1" bestFit="1" customWidth="1"/>
    <col min="1028" max="1028" width="7.42578125" style="1" customWidth="1"/>
    <col min="1029" max="1029" width="12" style="1" customWidth="1"/>
    <col min="1030" max="1030" width="9" style="1" customWidth="1"/>
    <col min="1031" max="1031" width="10.42578125" style="1" customWidth="1"/>
    <col min="1032" max="1032" width="7.42578125" style="1" customWidth="1"/>
    <col min="1033" max="1033" width="8" style="1" customWidth="1"/>
    <col min="1034" max="1034" width="10.140625" style="1" customWidth="1"/>
    <col min="1035" max="1035" width="15.5703125" style="1" customWidth="1"/>
    <col min="1036" max="1036" width="14.140625" style="1" customWidth="1"/>
    <col min="1037" max="1280" width="9.140625" style="1"/>
    <col min="1281" max="1281" width="6.85546875" style="1" customWidth="1"/>
    <col min="1282" max="1282" width="38.42578125" style="1" customWidth="1"/>
    <col min="1283" max="1283" width="27.28515625" style="1" bestFit="1" customWidth="1"/>
    <col min="1284" max="1284" width="7.42578125" style="1" customWidth="1"/>
    <col min="1285" max="1285" width="12" style="1" customWidth="1"/>
    <col min="1286" max="1286" width="9" style="1" customWidth="1"/>
    <col min="1287" max="1287" width="10.42578125" style="1" customWidth="1"/>
    <col min="1288" max="1288" width="7.42578125" style="1" customWidth="1"/>
    <col min="1289" max="1289" width="8" style="1" customWidth="1"/>
    <col min="1290" max="1290" width="10.140625" style="1" customWidth="1"/>
    <col min="1291" max="1291" width="15.5703125" style="1" customWidth="1"/>
    <col min="1292" max="1292" width="14.140625" style="1" customWidth="1"/>
    <col min="1293" max="1536" width="9.140625" style="1"/>
    <col min="1537" max="1537" width="6.85546875" style="1" customWidth="1"/>
    <col min="1538" max="1538" width="38.42578125" style="1" customWidth="1"/>
    <col min="1539" max="1539" width="27.28515625" style="1" bestFit="1" customWidth="1"/>
    <col min="1540" max="1540" width="7.42578125" style="1" customWidth="1"/>
    <col min="1541" max="1541" width="12" style="1" customWidth="1"/>
    <col min="1542" max="1542" width="9" style="1" customWidth="1"/>
    <col min="1543" max="1543" width="10.42578125" style="1" customWidth="1"/>
    <col min="1544" max="1544" width="7.42578125" style="1" customWidth="1"/>
    <col min="1545" max="1545" width="8" style="1" customWidth="1"/>
    <col min="1546" max="1546" width="10.140625" style="1" customWidth="1"/>
    <col min="1547" max="1547" width="15.5703125" style="1" customWidth="1"/>
    <col min="1548" max="1548" width="14.140625" style="1" customWidth="1"/>
    <col min="1549" max="1792" width="9.140625" style="1"/>
    <col min="1793" max="1793" width="6.85546875" style="1" customWidth="1"/>
    <col min="1794" max="1794" width="38.42578125" style="1" customWidth="1"/>
    <col min="1795" max="1795" width="27.28515625" style="1" bestFit="1" customWidth="1"/>
    <col min="1796" max="1796" width="7.42578125" style="1" customWidth="1"/>
    <col min="1797" max="1797" width="12" style="1" customWidth="1"/>
    <col min="1798" max="1798" width="9" style="1" customWidth="1"/>
    <col min="1799" max="1799" width="10.42578125" style="1" customWidth="1"/>
    <col min="1800" max="1800" width="7.42578125" style="1" customWidth="1"/>
    <col min="1801" max="1801" width="8" style="1" customWidth="1"/>
    <col min="1802" max="1802" width="10.140625" style="1" customWidth="1"/>
    <col min="1803" max="1803" width="15.5703125" style="1" customWidth="1"/>
    <col min="1804" max="1804" width="14.140625" style="1" customWidth="1"/>
    <col min="1805" max="2048" width="9.140625" style="1"/>
    <col min="2049" max="2049" width="6.85546875" style="1" customWidth="1"/>
    <col min="2050" max="2050" width="38.42578125" style="1" customWidth="1"/>
    <col min="2051" max="2051" width="27.28515625" style="1" bestFit="1" customWidth="1"/>
    <col min="2052" max="2052" width="7.42578125" style="1" customWidth="1"/>
    <col min="2053" max="2053" width="12" style="1" customWidth="1"/>
    <col min="2054" max="2054" width="9" style="1" customWidth="1"/>
    <col min="2055" max="2055" width="10.42578125" style="1" customWidth="1"/>
    <col min="2056" max="2056" width="7.42578125" style="1" customWidth="1"/>
    <col min="2057" max="2057" width="8" style="1" customWidth="1"/>
    <col min="2058" max="2058" width="10.140625" style="1" customWidth="1"/>
    <col min="2059" max="2059" width="15.5703125" style="1" customWidth="1"/>
    <col min="2060" max="2060" width="14.140625" style="1" customWidth="1"/>
    <col min="2061" max="2304" width="9.140625" style="1"/>
    <col min="2305" max="2305" width="6.85546875" style="1" customWidth="1"/>
    <col min="2306" max="2306" width="38.42578125" style="1" customWidth="1"/>
    <col min="2307" max="2307" width="27.28515625" style="1" bestFit="1" customWidth="1"/>
    <col min="2308" max="2308" width="7.42578125" style="1" customWidth="1"/>
    <col min="2309" max="2309" width="12" style="1" customWidth="1"/>
    <col min="2310" max="2310" width="9" style="1" customWidth="1"/>
    <col min="2311" max="2311" width="10.42578125" style="1" customWidth="1"/>
    <col min="2312" max="2312" width="7.42578125" style="1" customWidth="1"/>
    <col min="2313" max="2313" width="8" style="1" customWidth="1"/>
    <col min="2314" max="2314" width="10.140625" style="1" customWidth="1"/>
    <col min="2315" max="2315" width="15.5703125" style="1" customWidth="1"/>
    <col min="2316" max="2316" width="14.140625" style="1" customWidth="1"/>
    <col min="2317" max="2560" width="9.140625" style="1"/>
    <col min="2561" max="2561" width="6.85546875" style="1" customWidth="1"/>
    <col min="2562" max="2562" width="38.42578125" style="1" customWidth="1"/>
    <col min="2563" max="2563" width="27.28515625" style="1" bestFit="1" customWidth="1"/>
    <col min="2564" max="2564" width="7.42578125" style="1" customWidth="1"/>
    <col min="2565" max="2565" width="12" style="1" customWidth="1"/>
    <col min="2566" max="2566" width="9" style="1" customWidth="1"/>
    <col min="2567" max="2567" width="10.42578125" style="1" customWidth="1"/>
    <col min="2568" max="2568" width="7.42578125" style="1" customWidth="1"/>
    <col min="2569" max="2569" width="8" style="1" customWidth="1"/>
    <col min="2570" max="2570" width="10.140625" style="1" customWidth="1"/>
    <col min="2571" max="2571" width="15.5703125" style="1" customWidth="1"/>
    <col min="2572" max="2572" width="14.140625" style="1" customWidth="1"/>
    <col min="2573" max="2816" width="9.140625" style="1"/>
    <col min="2817" max="2817" width="6.85546875" style="1" customWidth="1"/>
    <col min="2818" max="2818" width="38.42578125" style="1" customWidth="1"/>
    <col min="2819" max="2819" width="27.28515625" style="1" bestFit="1" customWidth="1"/>
    <col min="2820" max="2820" width="7.42578125" style="1" customWidth="1"/>
    <col min="2821" max="2821" width="12" style="1" customWidth="1"/>
    <col min="2822" max="2822" width="9" style="1" customWidth="1"/>
    <col min="2823" max="2823" width="10.42578125" style="1" customWidth="1"/>
    <col min="2824" max="2824" width="7.42578125" style="1" customWidth="1"/>
    <col min="2825" max="2825" width="8" style="1" customWidth="1"/>
    <col min="2826" max="2826" width="10.140625" style="1" customWidth="1"/>
    <col min="2827" max="2827" width="15.5703125" style="1" customWidth="1"/>
    <col min="2828" max="2828" width="14.140625" style="1" customWidth="1"/>
    <col min="2829" max="3072" width="9.140625" style="1"/>
    <col min="3073" max="3073" width="6.85546875" style="1" customWidth="1"/>
    <col min="3074" max="3074" width="38.42578125" style="1" customWidth="1"/>
    <col min="3075" max="3075" width="27.28515625" style="1" bestFit="1" customWidth="1"/>
    <col min="3076" max="3076" width="7.42578125" style="1" customWidth="1"/>
    <col min="3077" max="3077" width="12" style="1" customWidth="1"/>
    <col min="3078" max="3078" width="9" style="1" customWidth="1"/>
    <col min="3079" max="3079" width="10.42578125" style="1" customWidth="1"/>
    <col min="3080" max="3080" width="7.42578125" style="1" customWidth="1"/>
    <col min="3081" max="3081" width="8" style="1" customWidth="1"/>
    <col min="3082" max="3082" width="10.140625" style="1" customWidth="1"/>
    <col min="3083" max="3083" width="15.5703125" style="1" customWidth="1"/>
    <col min="3084" max="3084" width="14.140625" style="1" customWidth="1"/>
    <col min="3085" max="3328" width="9.140625" style="1"/>
    <col min="3329" max="3329" width="6.85546875" style="1" customWidth="1"/>
    <col min="3330" max="3330" width="38.42578125" style="1" customWidth="1"/>
    <col min="3331" max="3331" width="27.28515625" style="1" bestFit="1" customWidth="1"/>
    <col min="3332" max="3332" width="7.42578125" style="1" customWidth="1"/>
    <col min="3333" max="3333" width="12" style="1" customWidth="1"/>
    <col min="3334" max="3334" width="9" style="1" customWidth="1"/>
    <col min="3335" max="3335" width="10.42578125" style="1" customWidth="1"/>
    <col min="3336" max="3336" width="7.42578125" style="1" customWidth="1"/>
    <col min="3337" max="3337" width="8" style="1" customWidth="1"/>
    <col min="3338" max="3338" width="10.140625" style="1" customWidth="1"/>
    <col min="3339" max="3339" width="15.5703125" style="1" customWidth="1"/>
    <col min="3340" max="3340" width="14.140625" style="1" customWidth="1"/>
    <col min="3341" max="3584" width="9.140625" style="1"/>
    <col min="3585" max="3585" width="6.85546875" style="1" customWidth="1"/>
    <col min="3586" max="3586" width="38.42578125" style="1" customWidth="1"/>
    <col min="3587" max="3587" width="27.28515625" style="1" bestFit="1" customWidth="1"/>
    <col min="3588" max="3588" width="7.42578125" style="1" customWidth="1"/>
    <col min="3589" max="3589" width="12" style="1" customWidth="1"/>
    <col min="3590" max="3590" width="9" style="1" customWidth="1"/>
    <col min="3591" max="3591" width="10.42578125" style="1" customWidth="1"/>
    <col min="3592" max="3592" width="7.42578125" style="1" customWidth="1"/>
    <col min="3593" max="3593" width="8" style="1" customWidth="1"/>
    <col min="3594" max="3594" width="10.140625" style="1" customWidth="1"/>
    <col min="3595" max="3595" width="15.5703125" style="1" customWidth="1"/>
    <col min="3596" max="3596" width="14.140625" style="1" customWidth="1"/>
    <col min="3597" max="3840" width="9.140625" style="1"/>
    <col min="3841" max="3841" width="6.85546875" style="1" customWidth="1"/>
    <col min="3842" max="3842" width="38.42578125" style="1" customWidth="1"/>
    <col min="3843" max="3843" width="27.28515625" style="1" bestFit="1" customWidth="1"/>
    <col min="3844" max="3844" width="7.42578125" style="1" customWidth="1"/>
    <col min="3845" max="3845" width="12" style="1" customWidth="1"/>
    <col min="3846" max="3846" width="9" style="1" customWidth="1"/>
    <col min="3847" max="3847" width="10.42578125" style="1" customWidth="1"/>
    <col min="3848" max="3848" width="7.42578125" style="1" customWidth="1"/>
    <col min="3849" max="3849" width="8" style="1" customWidth="1"/>
    <col min="3850" max="3850" width="10.140625" style="1" customWidth="1"/>
    <col min="3851" max="3851" width="15.5703125" style="1" customWidth="1"/>
    <col min="3852" max="3852" width="14.140625" style="1" customWidth="1"/>
    <col min="3853" max="4096" width="9.140625" style="1"/>
    <col min="4097" max="4097" width="6.85546875" style="1" customWidth="1"/>
    <col min="4098" max="4098" width="38.42578125" style="1" customWidth="1"/>
    <col min="4099" max="4099" width="27.28515625" style="1" bestFit="1" customWidth="1"/>
    <col min="4100" max="4100" width="7.42578125" style="1" customWidth="1"/>
    <col min="4101" max="4101" width="12" style="1" customWidth="1"/>
    <col min="4102" max="4102" width="9" style="1" customWidth="1"/>
    <col min="4103" max="4103" width="10.42578125" style="1" customWidth="1"/>
    <col min="4104" max="4104" width="7.42578125" style="1" customWidth="1"/>
    <col min="4105" max="4105" width="8" style="1" customWidth="1"/>
    <col min="4106" max="4106" width="10.140625" style="1" customWidth="1"/>
    <col min="4107" max="4107" width="15.5703125" style="1" customWidth="1"/>
    <col min="4108" max="4108" width="14.140625" style="1" customWidth="1"/>
    <col min="4109" max="4352" width="9.140625" style="1"/>
    <col min="4353" max="4353" width="6.85546875" style="1" customWidth="1"/>
    <col min="4354" max="4354" width="38.42578125" style="1" customWidth="1"/>
    <col min="4355" max="4355" width="27.28515625" style="1" bestFit="1" customWidth="1"/>
    <col min="4356" max="4356" width="7.42578125" style="1" customWidth="1"/>
    <col min="4357" max="4357" width="12" style="1" customWidth="1"/>
    <col min="4358" max="4358" width="9" style="1" customWidth="1"/>
    <col min="4359" max="4359" width="10.42578125" style="1" customWidth="1"/>
    <col min="4360" max="4360" width="7.42578125" style="1" customWidth="1"/>
    <col min="4361" max="4361" width="8" style="1" customWidth="1"/>
    <col min="4362" max="4362" width="10.140625" style="1" customWidth="1"/>
    <col min="4363" max="4363" width="15.5703125" style="1" customWidth="1"/>
    <col min="4364" max="4364" width="14.140625" style="1" customWidth="1"/>
    <col min="4365" max="4608" width="9.140625" style="1"/>
    <col min="4609" max="4609" width="6.85546875" style="1" customWidth="1"/>
    <col min="4610" max="4610" width="38.42578125" style="1" customWidth="1"/>
    <col min="4611" max="4611" width="27.28515625" style="1" bestFit="1" customWidth="1"/>
    <col min="4612" max="4612" width="7.42578125" style="1" customWidth="1"/>
    <col min="4613" max="4613" width="12" style="1" customWidth="1"/>
    <col min="4614" max="4614" width="9" style="1" customWidth="1"/>
    <col min="4615" max="4615" width="10.42578125" style="1" customWidth="1"/>
    <col min="4616" max="4616" width="7.42578125" style="1" customWidth="1"/>
    <col min="4617" max="4617" width="8" style="1" customWidth="1"/>
    <col min="4618" max="4618" width="10.140625" style="1" customWidth="1"/>
    <col min="4619" max="4619" width="15.5703125" style="1" customWidth="1"/>
    <col min="4620" max="4620" width="14.140625" style="1" customWidth="1"/>
    <col min="4621" max="4864" width="9.140625" style="1"/>
    <col min="4865" max="4865" width="6.85546875" style="1" customWidth="1"/>
    <col min="4866" max="4866" width="38.42578125" style="1" customWidth="1"/>
    <col min="4867" max="4867" width="27.28515625" style="1" bestFit="1" customWidth="1"/>
    <col min="4868" max="4868" width="7.42578125" style="1" customWidth="1"/>
    <col min="4869" max="4869" width="12" style="1" customWidth="1"/>
    <col min="4870" max="4870" width="9" style="1" customWidth="1"/>
    <col min="4871" max="4871" width="10.42578125" style="1" customWidth="1"/>
    <col min="4872" max="4872" width="7.42578125" style="1" customWidth="1"/>
    <col min="4873" max="4873" width="8" style="1" customWidth="1"/>
    <col min="4874" max="4874" width="10.140625" style="1" customWidth="1"/>
    <col min="4875" max="4875" width="15.5703125" style="1" customWidth="1"/>
    <col min="4876" max="4876" width="14.140625" style="1" customWidth="1"/>
    <col min="4877" max="5120" width="9.140625" style="1"/>
    <col min="5121" max="5121" width="6.85546875" style="1" customWidth="1"/>
    <col min="5122" max="5122" width="38.42578125" style="1" customWidth="1"/>
    <col min="5123" max="5123" width="27.28515625" style="1" bestFit="1" customWidth="1"/>
    <col min="5124" max="5124" width="7.42578125" style="1" customWidth="1"/>
    <col min="5125" max="5125" width="12" style="1" customWidth="1"/>
    <col min="5126" max="5126" width="9" style="1" customWidth="1"/>
    <col min="5127" max="5127" width="10.42578125" style="1" customWidth="1"/>
    <col min="5128" max="5128" width="7.42578125" style="1" customWidth="1"/>
    <col min="5129" max="5129" width="8" style="1" customWidth="1"/>
    <col min="5130" max="5130" width="10.140625" style="1" customWidth="1"/>
    <col min="5131" max="5131" width="15.5703125" style="1" customWidth="1"/>
    <col min="5132" max="5132" width="14.140625" style="1" customWidth="1"/>
    <col min="5133" max="5376" width="9.140625" style="1"/>
    <col min="5377" max="5377" width="6.85546875" style="1" customWidth="1"/>
    <col min="5378" max="5378" width="38.42578125" style="1" customWidth="1"/>
    <col min="5379" max="5379" width="27.28515625" style="1" bestFit="1" customWidth="1"/>
    <col min="5380" max="5380" width="7.42578125" style="1" customWidth="1"/>
    <col min="5381" max="5381" width="12" style="1" customWidth="1"/>
    <col min="5382" max="5382" width="9" style="1" customWidth="1"/>
    <col min="5383" max="5383" width="10.42578125" style="1" customWidth="1"/>
    <col min="5384" max="5384" width="7.42578125" style="1" customWidth="1"/>
    <col min="5385" max="5385" width="8" style="1" customWidth="1"/>
    <col min="5386" max="5386" width="10.140625" style="1" customWidth="1"/>
    <col min="5387" max="5387" width="15.5703125" style="1" customWidth="1"/>
    <col min="5388" max="5388" width="14.140625" style="1" customWidth="1"/>
    <col min="5389" max="5632" width="9.140625" style="1"/>
    <col min="5633" max="5633" width="6.85546875" style="1" customWidth="1"/>
    <col min="5634" max="5634" width="38.42578125" style="1" customWidth="1"/>
    <col min="5635" max="5635" width="27.28515625" style="1" bestFit="1" customWidth="1"/>
    <col min="5636" max="5636" width="7.42578125" style="1" customWidth="1"/>
    <col min="5637" max="5637" width="12" style="1" customWidth="1"/>
    <col min="5638" max="5638" width="9" style="1" customWidth="1"/>
    <col min="5639" max="5639" width="10.42578125" style="1" customWidth="1"/>
    <col min="5640" max="5640" width="7.42578125" style="1" customWidth="1"/>
    <col min="5641" max="5641" width="8" style="1" customWidth="1"/>
    <col min="5642" max="5642" width="10.140625" style="1" customWidth="1"/>
    <col min="5643" max="5643" width="15.5703125" style="1" customWidth="1"/>
    <col min="5644" max="5644" width="14.140625" style="1" customWidth="1"/>
    <col min="5645" max="5888" width="9.140625" style="1"/>
    <col min="5889" max="5889" width="6.85546875" style="1" customWidth="1"/>
    <col min="5890" max="5890" width="38.42578125" style="1" customWidth="1"/>
    <col min="5891" max="5891" width="27.28515625" style="1" bestFit="1" customWidth="1"/>
    <col min="5892" max="5892" width="7.42578125" style="1" customWidth="1"/>
    <col min="5893" max="5893" width="12" style="1" customWidth="1"/>
    <col min="5894" max="5894" width="9" style="1" customWidth="1"/>
    <col min="5895" max="5895" width="10.42578125" style="1" customWidth="1"/>
    <col min="5896" max="5896" width="7.42578125" style="1" customWidth="1"/>
    <col min="5897" max="5897" width="8" style="1" customWidth="1"/>
    <col min="5898" max="5898" width="10.140625" style="1" customWidth="1"/>
    <col min="5899" max="5899" width="15.5703125" style="1" customWidth="1"/>
    <col min="5900" max="5900" width="14.140625" style="1" customWidth="1"/>
    <col min="5901" max="6144" width="9.140625" style="1"/>
    <col min="6145" max="6145" width="6.85546875" style="1" customWidth="1"/>
    <col min="6146" max="6146" width="38.42578125" style="1" customWidth="1"/>
    <col min="6147" max="6147" width="27.28515625" style="1" bestFit="1" customWidth="1"/>
    <col min="6148" max="6148" width="7.42578125" style="1" customWidth="1"/>
    <col min="6149" max="6149" width="12" style="1" customWidth="1"/>
    <col min="6150" max="6150" width="9" style="1" customWidth="1"/>
    <col min="6151" max="6151" width="10.42578125" style="1" customWidth="1"/>
    <col min="6152" max="6152" width="7.42578125" style="1" customWidth="1"/>
    <col min="6153" max="6153" width="8" style="1" customWidth="1"/>
    <col min="6154" max="6154" width="10.140625" style="1" customWidth="1"/>
    <col min="6155" max="6155" width="15.5703125" style="1" customWidth="1"/>
    <col min="6156" max="6156" width="14.140625" style="1" customWidth="1"/>
    <col min="6157" max="6400" width="9.140625" style="1"/>
    <col min="6401" max="6401" width="6.85546875" style="1" customWidth="1"/>
    <col min="6402" max="6402" width="38.42578125" style="1" customWidth="1"/>
    <col min="6403" max="6403" width="27.28515625" style="1" bestFit="1" customWidth="1"/>
    <col min="6404" max="6404" width="7.42578125" style="1" customWidth="1"/>
    <col min="6405" max="6405" width="12" style="1" customWidth="1"/>
    <col min="6406" max="6406" width="9" style="1" customWidth="1"/>
    <col min="6407" max="6407" width="10.42578125" style="1" customWidth="1"/>
    <col min="6408" max="6408" width="7.42578125" style="1" customWidth="1"/>
    <col min="6409" max="6409" width="8" style="1" customWidth="1"/>
    <col min="6410" max="6410" width="10.140625" style="1" customWidth="1"/>
    <col min="6411" max="6411" width="15.5703125" style="1" customWidth="1"/>
    <col min="6412" max="6412" width="14.140625" style="1" customWidth="1"/>
    <col min="6413" max="6656" width="9.140625" style="1"/>
    <col min="6657" max="6657" width="6.85546875" style="1" customWidth="1"/>
    <col min="6658" max="6658" width="38.42578125" style="1" customWidth="1"/>
    <col min="6659" max="6659" width="27.28515625" style="1" bestFit="1" customWidth="1"/>
    <col min="6660" max="6660" width="7.42578125" style="1" customWidth="1"/>
    <col min="6661" max="6661" width="12" style="1" customWidth="1"/>
    <col min="6662" max="6662" width="9" style="1" customWidth="1"/>
    <col min="6663" max="6663" width="10.42578125" style="1" customWidth="1"/>
    <col min="6664" max="6664" width="7.42578125" style="1" customWidth="1"/>
    <col min="6665" max="6665" width="8" style="1" customWidth="1"/>
    <col min="6666" max="6666" width="10.140625" style="1" customWidth="1"/>
    <col min="6667" max="6667" width="15.5703125" style="1" customWidth="1"/>
    <col min="6668" max="6668" width="14.140625" style="1" customWidth="1"/>
    <col min="6669" max="6912" width="9.140625" style="1"/>
    <col min="6913" max="6913" width="6.85546875" style="1" customWidth="1"/>
    <col min="6914" max="6914" width="38.42578125" style="1" customWidth="1"/>
    <col min="6915" max="6915" width="27.28515625" style="1" bestFit="1" customWidth="1"/>
    <col min="6916" max="6916" width="7.42578125" style="1" customWidth="1"/>
    <col min="6917" max="6917" width="12" style="1" customWidth="1"/>
    <col min="6918" max="6918" width="9" style="1" customWidth="1"/>
    <col min="6919" max="6919" width="10.42578125" style="1" customWidth="1"/>
    <col min="6920" max="6920" width="7.42578125" style="1" customWidth="1"/>
    <col min="6921" max="6921" width="8" style="1" customWidth="1"/>
    <col min="6922" max="6922" width="10.140625" style="1" customWidth="1"/>
    <col min="6923" max="6923" width="15.5703125" style="1" customWidth="1"/>
    <col min="6924" max="6924" width="14.140625" style="1" customWidth="1"/>
    <col min="6925" max="7168" width="9.140625" style="1"/>
    <col min="7169" max="7169" width="6.85546875" style="1" customWidth="1"/>
    <col min="7170" max="7170" width="38.42578125" style="1" customWidth="1"/>
    <col min="7171" max="7171" width="27.28515625" style="1" bestFit="1" customWidth="1"/>
    <col min="7172" max="7172" width="7.42578125" style="1" customWidth="1"/>
    <col min="7173" max="7173" width="12" style="1" customWidth="1"/>
    <col min="7174" max="7174" width="9" style="1" customWidth="1"/>
    <col min="7175" max="7175" width="10.42578125" style="1" customWidth="1"/>
    <col min="7176" max="7176" width="7.42578125" style="1" customWidth="1"/>
    <col min="7177" max="7177" width="8" style="1" customWidth="1"/>
    <col min="7178" max="7178" width="10.140625" style="1" customWidth="1"/>
    <col min="7179" max="7179" width="15.5703125" style="1" customWidth="1"/>
    <col min="7180" max="7180" width="14.140625" style="1" customWidth="1"/>
    <col min="7181" max="7424" width="9.140625" style="1"/>
    <col min="7425" max="7425" width="6.85546875" style="1" customWidth="1"/>
    <col min="7426" max="7426" width="38.42578125" style="1" customWidth="1"/>
    <col min="7427" max="7427" width="27.28515625" style="1" bestFit="1" customWidth="1"/>
    <col min="7428" max="7428" width="7.42578125" style="1" customWidth="1"/>
    <col min="7429" max="7429" width="12" style="1" customWidth="1"/>
    <col min="7430" max="7430" width="9" style="1" customWidth="1"/>
    <col min="7431" max="7431" width="10.42578125" style="1" customWidth="1"/>
    <col min="7432" max="7432" width="7.42578125" style="1" customWidth="1"/>
    <col min="7433" max="7433" width="8" style="1" customWidth="1"/>
    <col min="7434" max="7434" width="10.140625" style="1" customWidth="1"/>
    <col min="7435" max="7435" width="15.5703125" style="1" customWidth="1"/>
    <col min="7436" max="7436" width="14.140625" style="1" customWidth="1"/>
    <col min="7437" max="7680" width="9.140625" style="1"/>
    <col min="7681" max="7681" width="6.85546875" style="1" customWidth="1"/>
    <col min="7682" max="7682" width="38.42578125" style="1" customWidth="1"/>
    <col min="7683" max="7683" width="27.28515625" style="1" bestFit="1" customWidth="1"/>
    <col min="7684" max="7684" width="7.42578125" style="1" customWidth="1"/>
    <col min="7685" max="7685" width="12" style="1" customWidth="1"/>
    <col min="7686" max="7686" width="9" style="1" customWidth="1"/>
    <col min="7687" max="7687" width="10.42578125" style="1" customWidth="1"/>
    <col min="7688" max="7688" width="7.42578125" style="1" customWidth="1"/>
    <col min="7689" max="7689" width="8" style="1" customWidth="1"/>
    <col min="7690" max="7690" width="10.140625" style="1" customWidth="1"/>
    <col min="7691" max="7691" width="15.5703125" style="1" customWidth="1"/>
    <col min="7692" max="7692" width="14.140625" style="1" customWidth="1"/>
    <col min="7693" max="7936" width="9.140625" style="1"/>
    <col min="7937" max="7937" width="6.85546875" style="1" customWidth="1"/>
    <col min="7938" max="7938" width="38.42578125" style="1" customWidth="1"/>
    <col min="7939" max="7939" width="27.28515625" style="1" bestFit="1" customWidth="1"/>
    <col min="7940" max="7940" width="7.42578125" style="1" customWidth="1"/>
    <col min="7941" max="7941" width="12" style="1" customWidth="1"/>
    <col min="7942" max="7942" width="9" style="1" customWidth="1"/>
    <col min="7943" max="7943" width="10.42578125" style="1" customWidth="1"/>
    <col min="7944" max="7944" width="7.42578125" style="1" customWidth="1"/>
    <col min="7945" max="7945" width="8" style="1" customWidth="1"/>
    <col min="7946" max="7946" width="10.140625" style="1" customWidth="1"/>
    <col min="7947" max="7947" width="15.5703125" style="1" customWidth="1"/>
    <col min="7948" max="7948" width="14.140625" style="1" customWidth="1"/>
    <col min="7949" max="8192" width="9.140625" style="1"/>
    <col min="8193" max="8193" width="6.85546875" style="1" customWidth="1"/>
    <col min="8194" max="8194" width="38.42578125" style="1" customWidth="1"/>
    <col min="8195" max="8195" width="27.28515625" style="1" bestFit="1" customWidth="1"/>
    <col min="8196" max="8196" width="7.42578125" style="1" customWidth="1"/>
    <col min="8197" max="8197" width="12" style="1" customWidth="1"/>
    <col min="8198" max="8198" width="9" style="1" customWidth="1"/>
    <col min="8199" max="8199" width="10.42578125" style="1" customWidth="1"/>
    <col min="8200" max="8200" width="7.42578125" style="1" customWidth="1"/>
    <col min="8201" max="8201" width="8" style="1" customWidth="1"/>
    <col min="8202" max="8202" width="10.140625" style="1" customWidth="1"/>
    <col min="8203" max="8203" width="15.5703125" style="1" customWidth="1"/>
    <col min="8204" max="8204" width="14.140625" style="1" customWidth="1"/>
    <col min="8205" max="8448" width="9.140625" style="1"/>
    <col min="8449" max="8449" width="6.85546875" style="1" customWidth="1"/>
    <col min="8450" max="8450" width="38.42578125" style="1" customWidth="1"/>
    <col min="8451" max="8451" width="27.28515625" style="1" bestFit="1" customWidth="1"/>
    <col min="8452" max="8452" width="7.42578125" style="1" customWidth="1"/>
    <col min="8453" max="8453" width="12" style="1" customWidth="1"/>
    <col min="8454" max="8454" width="9" style="1" customWidth="1"/>
    <col min="8455" max="8455" width="10.42578125" style="1" customWidth="1"/>
    <col min="8456" max="8456" width="7.42578125" style="1" customWidth="1"/>
    <col min="8457" max="8457" width="8" style="1" customWidth="1"/>
    <col min="8458" max="8458" width="10.140625" style="1" customWidth="1"/>
    <col min="8459" max="8459" width="15.5703125" style="1" customWidth="1"/>
    <col min="8460" max="8460" width="14.140625" style="1" customWidth="1"/>
    <col min="8461" max="8704" width="9.140625" style="1"/>
    <col min="8705" max="8705" width="6.85546875" style="1" customWidth="1"/>
    <col min="8706" max="8706" width="38.42578125" style="1" customWidth="1"/>
    <col min="8707" max="8707" width="27.28515625" style="1" bestFit="1" customWidth="1"/>
    <col min="8708" max="8708" width="7.42578125" style="1" customWidth="1"/>
    <col min="8709" max="8709" width="12" style="1" customWidth="1"/>
    <col min="8710" max="8710" width="9" style="1" customWidth="1"/>
    <col min="8711" max="8711" width="10.42578125" style="1" customWidth="1"/>
    <col min="8712" max="8712" width="7.42578125" style="1" customWidth="1"/>
    <col min="8713" max="8713" width="8" style="1" customWidth="1"/>
    <col min="8714" max="8714" width="10.140625" style="1" customWidth="1"/>
    <col min="8715" max="8715" width="15.5703125" style="1" customWidth="1"/>
    <col min="8716" max="8716" width="14.140625" style="1" customWidth="1"/>
    <col min="8717" max="8960" width="9.140625" style="1"/>
    <col min="8961" max="8961" width="6.85546875" style="1" customWidth="1"/>
    <col min="8962" max="8962" width="38.42578125" style="1" customWidth="1"/>
    <col min="8963" max="8963" width="27.28515625" style="1" bestFit="1" customWidth="1"/>
    <col min="8964" max="8964" width="7.42578125" style="1" customWidth="1"/>
    <col min="8965" max="8965" width="12" style="1" customWidth="1"/>
    <col min="8966" max="8966" width="9" style="1" customWidth="1"/>
    <col min="8967" max="8967" width="10.42578125" style="1" customWidth="1"/>
    <col min="8968" max="8968" width="7.42578125" style="1" customWidth="1"/>
    <col min="8969" max="8969" width="8" style="1" customWidth="1"/>
    <col min="8970" max="8970" width="10.140625" style="1" customWidth="1"/>
    <col min="8971" max="8971" width="15.5703125" style="1" customWidth="1"/>
    <col min="8972" max="8972" width="14.140625" style="1" customWidth="1"/>
    <col min="8973" max="9216" width="9.140625" style="1"/>
    <col min="9217" max="9217" width="6.85546875" style="1" customWidth="1"/>
    <col min="9218" max="9218" width="38.42578125" style="1" customWidth="1"/>
    <col min="9219" max="9219" width="27.28515625" style="1" bestFit="1" customWidth="1"/>
    <col min="9220" max="9220" width="7.42578125" style="1" customWidth="1"/>
    <col min="9221" max="9221" width="12" style="1" customWidth="1"/>
    <col min="9222" max="9222" width="9" style="1" customWidth="1"/>
    <col min="9223" max="9223" width="10.42578125" style="1" customWidth="1"/>
    <col min="9224" max="9224" width="7.42578125" style="1" customWidth="1"/>
    <col min="9225" max="9225" width="8" style="1" customWidth="1"/>
    <col min="9226" max="9226" width="10.140625" style="1" customWidth="1"/>
    <col min="9227" max="9227" width="15.5703125" style="1" customWidth="1"/>
    <col min="9228" max="9228" width="14.140625" style="1" customWidth="1"/>
    <col min="9229" max="9472" width="9.140625" style="1"/>
    <col min="9473" max="9473" width="6.85546875" style="1" customWidth="1"/>
    <col min="9474" max="9474" width="38.42578125" style="1" customWidth="1"/>
    <col min="9475" max="9475" width="27.28515625" style="1" bestFit="1" customWidth="1"/>
    <col min="9476" max="9476" width="7.42578125" style="1" customWidth="1"/>
    <col min="9477" max="9477" width="12" style="1" customWidth="1"/>
    <col min="9478" max="9478" width="9" style="1" customWidth="1"/>
    <col min="9479" max="9479" width="10.42578125" style="1" customWidth="1"/>
    <col min="9480" max="9480" width="7.42578125" style="1" customWidth="1"/>
    <col min="9481" max="9481" width="8" style="1" customWidth="1"/>
    <col min="9482" max="9482" width="10.140625" style="1" customWidth="1"/>
    <col min="9483" max="9483" width="15.5703125" style="1" customWidth="1"/>
    <col min="9484" max="9484" width="14.140625" style="1" customWidth="1"/>
    <col min="9485" max="9728" width="9.140625" style="1"/>
    <col min="9729" max="9729" width="6.85546875" style="1" customWidth="1"/>
    <col min="9730" max="9730" width="38.42578125" style="1" customWidth="1"/>
    <col min="9731" max="9731" width="27.28515625" style="1" bestFit="1" customWidth="1"/>
    <col min="9732" max="9732" width="7.42578125" style="1" customWidth="1"/>
    <col min="9733" max="9733" width="12" style="1" customWidth="1"/>
    <col min="9734" max="9734" width="9" style="1" customWidth="1"/>
    <col min="9735" max="9735" width="10.42578125" style="1" customWidth="1"/>
    <col min="9736" max="9736" width="7.42578125" style="1" customWidth="1"/>
    <col min="9737" max="9737" width="8" style="1" customWidth="1"/>
    <col min="9738" max="9738" width="10.140625" style="1" customWidth="1"/>
    <col min="9739" max="9739" width="15.5703125" style="1" customWidth="1"/>
    <col min="9740" max="9740" width="14.140625" style="1" customWidth="1"/>
    <col min="9741" max="9984" width="9.140625" style="1"/>
    <col min="9985" max="9985" width="6.85546875" style="1" customWidth="1"/>
    <col min="9986" max="9986" width="38.42578125" style="1" customWidth="1"/>
    <col min="9987" max="9987" width="27.28515625" style="1" bestFit="1" customWidth="1"/>
    <col min="9988" max="9988" width="7.42578125" style="1" customWidth="1"/>
    <col min="9989" max="9989" width="12" style="1" customWidth="1"/>
    <col min="9990" max="9990" width="9" style="1" customWidth="1"/>
    <col min="9991" max="9991" width="10.42578125" style="1" customWidth="1"/>
    <col min="9992" max="9992" width="7.42578125" style="1" customWidth="1"/>
    <col min="9993" max="9993" width="8" style="1" customWidth="1"/>
    <col min="9994" max="9994" width="10.140625" style="1" customWidth="1"/>
    <col min="9995" max="9995" width="15.5703125" style="1" customWidth="1"/>
    <col min="9996" max="9996" width="14.140625" style="1" customWidth="1"/>
    <col min="9997" max="10240" width="9.140625" style="1"/>
    <col min="10241" max="10241" width="6.85546875" style="1" customWidth="1"/>
    <col min="10242" max="10242" width="38.42578125" style="1" customWidth="1"/>
    <col min="10243" max="10243" width="27.28515625" style="1" bestFit="1" customWidth="1"/>
    <col min="10244" max="10244" width="7.42578125" style="1" customWidth="1"/>
    <col min="10245" max="10245" width="12" style="1" customWidth="1"/>
    <col min="10246" max="10246" width="9" style="1" customWidth="1"/>
    <col min="10247" max="10247" width="10.42578125" style="1" customWidth="1"/>
    <col min="10248" max="10248" width="7.42578125" style="1" customWidth="1"/>
    <col min="10249" max="10249" width="8" style="1" customWidth="1"/>
    <col min="10250" max="10250" width="10.140625" style="1" customWidth="1"/>
    <col min="10251" max="10251" width="15.5703125" style="1" customWidth="1"/>
    <col min="10252" max="10252" width="14.140625" style="1" customWidth="1"/>
    <col min="10253" max="10496" width="9.140625" style="1"/>
    <col min="10497" max="10497" width="6.85546875" style="1" customWidth="1"/>
    <col min="10498" max="10498" width="38.42578125" style="1" customWidth="1"/>
    <col min="10499" max="10499" width="27.28515625" style="1" bestFit="1" customWidth="1"/>
    <col min="10500" max="10500" width="7.42578125" style="1" customWidth="1"/>
    <col min="10501" max="10501" width="12" style="1" customWidth="1"/>
    <col min="10502" max="10502" width="9" style="1" customWidth="1"/>
    <col min="10503" max="10503" width="10.42578125" style="1" customWidth="1"/>
    <col min="10504" max="10504" width="7.42578125" style="1" customWidth="1"/>
    <col min="10505" max="10505" width="8" style="1" customWidth="1"/>
    <col min="10506" max="10506" width="10.140625" style="1" customWidth="1"/>
    <col min="10507" max="10507" width="15.5703125" style="1" customWidth="1"/>
    <col min="10508" max="10508" width="14.140625" style="1" customWidth="1"/>
    <col min="10509" max="10752" width="9.140625" style="1"/>
    <col min="10753" max="10753" width="6.85546875" style="1" customWidth="1"/>
    <col min="10754" max="10754" width="38.42578125" style="1" customWidth="1"/>
    <col min="10755" max="10755" width="27.28515625" style="1" bestFit="1" customWidth="1"/>
    <col min="10756" max="10756" width="7.42578125" style="1" customWidth="1"/>
    <col min="10757" max="10757" width="12" style="1" customWidth="1"/>
    <col min="10758" max="10758" width="9" style="1" customWidth="1"/>
    <col min="10759" max="10759" width="10.42578125" style="1" customWidth="1"/>
    <col min="10760" max="10760" width="7.42578125" style="1" customWidth="1"/>
    <col min="10761" max="10761" width="8" style="1" customWidth="1"/>
    <col min="10762" max="10762" width="10.140625" style="1" customWidth="1"/>
    <col min="10763" max="10763" width="15.5703125" style="1" customWidth="1"/>
    <col min="10764" max="10764" width="14.140625" style="1" customWidth="1"/>
    <col min="10765" max="11008" width="9.140625" style="1"/>
    <col min="11009" max="11009" width="6.85546875" style="1" customWidth="1"/>
    <col min="11010" max="11010" width="38.42578125" style="1" customWidth="1"/>
    <col min="11011" max="11011" width="27.28515625" style="1" bestFit="1" customWidth="1"/>
    <col min="11012" max="11012" width="7.42578125" style="1" customWidth="1"/>
    <col min="11013" max="11013" width="12" style="1" customWidth="1"/>
    <col min="11014" max="11014" width="9" style="1" customWidth="1"/>
    <col min="11015" max="11015" width="10.42578125" style="1" customWidth="1"/>
    <col min="11016" max="11016" width="7.42578125" style="1" customWidth="1"/>
    <col min="11017" max="11017" width="8" style="1" customWidth="1"/>
    <col min="11018" max="11018" width="10.140625" style="1" customWidth="1"/>
    <col min="11019" max="11019" width="15.5703125" style="1" customWidth="1"/>
    <col min="11020" max="11020" width="14.140625" style="1" customWidth="1"/>
    <col min="11021" max="11264" width="9.140625" style="1"/>
    <col min="11265" max="11265" width="6.85546875" style="1" customWidth="1"/>
    <col min="11266" max="11266" width="38.42578125" style="1" customWidth="1"/>
    <col min="11267" max="11267" width="27.28515625" style="1" bestFit="1" customWidth="1"/>
    <col min="11268" max="11268" width="7.42578125" style="1" customWidth="1"/>
    <col min="11269" max="11269" width="12" style="1" customWidth="1"/>
    <col min="11270" max="11270" width="9" style="1" customWidth="1"/>
    <col min="11271" max="11271" width="10.42578125" style="1" customWidth="1"/>
    <col min="11272" max="11272" width="7.42578125" style="1" customWidth="1"/>
    <col min="11273" max="11273" width="8" style="1" customWidth="1"/>
    <col min="11274" max="11274" width="10.140625" style="1" customWidth="1"/>
    <col min="11275" max="11275" width="15.5703125" style="1" customWidth="1"/>
    <col min="11276" max="11276" width="14.140625" style="1" customWidth="1"/>
    <col min="11277" max="11520" width="9.140625" style="1"/>
    <col min="11521" max="11521" width="6.85546875" style="1" customWidth="1"/>
    <col min="11522" max="11522" width="38.42578125" style="1" customWidth="1"/>
    <col min="11523" max="11523" width="27.28515625" style="1" bestFit="1" customWidth="1"/>
    <col min="11524" max="11524" width="7.42578125" style="1" customWidth="1"/>
    <col min="11525" max="11525" width="12" style="1" customWidth="1"/>
    <col min="11526" max="11526" width="9" style="1" customWidth="1"/>
    <col min="11527" max="11527" width="10.42578125" style="1" customWidth="1"/>
    <col min="11528" max="11528" width="7.42578125" style="1" customWidth="1"/>
    <col min="11529" max="11529" width="8" style="1" customWidth="1"/>
    <col min="11530" max="11530" width="10.140625" style="1" customWidth="1"/>
    <col min="11531" max="11531" width="15.5703125" style="1" customWidth="1"/>
    <col min="11532" max="11532" width="14.140625" style="1" customWidth="1"/>
    <col min="11533" max="11776" width="9.140625" style="1"/>
    <col min="11777" max="11777" width="6.85546875" style="1" customWidth="1"/>
    <col min="11778" max="11778" width="38.42578125" style="1" customWidth="1"/>
    <col min="11779" max="11779" width="27.28515625" style="1" bestFit="1" customWidth="1"/>
    <col min="11780" max="11780" width="7.42578125" style="1" customWidth="1"/>
    <col min="11781" max="11781" width="12" style="1" customWidth="1"/>
    <col min="11782" max="11782" width="9" style="1" customWidth="1"/>
    <col min="11783" max="11783" width="10.42578125" style="1" customWidth="1"/>
    <col min="11784" max="11784" width="7.42578125" style="1" customWidth="1"/>
    <col min="11785" max="11785" width="8" style="1" customWidth="1"/>
    <col min="11786" max="11786" width="10.140625" style="1" customWidth="1"/>
    <col min="11787" max="11787" width="15.5703125" style="1" customWidth="1"/>
    <col min="11788" max="11788" width="14.140625" style="1" customWidth="1"/>
    <col min="11789" max="12032" width="9.140625" style="1"/>
    <col min="12033" max="12033" width="6.85546875" style="1" customWidth="1"/>
    <col min="12034" max="12034" width="38.42578125" style="1" customWidth="1"/>
    <col min="12035" max="12035" width="27.28515625" style="1" bestFit="1" customWidth="1"/>
    <col min="12036" max="12036" width="7.42578125" style="1" customWidth="1"/>
    <col min="12037" max="12037" width="12" style="1" customWidth="1"/>
    <col min="12038" max="12038" width="9" style="1" customWidth="1"/>
    <col min="12039" max="12039" width="10.42578125" style="1" customWidth="1"/>
    <col min="12040" max="12040" width="7.42578125" style="1" customWidth="1"/>
    <col min="12041" max="12041" width="8" style="1" customWidth="1"/>
    <col min="12042" max="12042" width="10.140625" style="1" customWidth="1"/>
    <col min="12043" max="12043" width="15.5703125" style="1" customWidth="1"/>
    <col min="12044" max="12044" width="14.140625" style="1" customWidth="1"/>
    <col min="12045" max="12288" width="9.140625" style="1"/>
    <col min="12289" max="12289" width="6.85546875" style="1" customWidth="1"/>
    <col min="12290" max="12290" width="38.42578125" style="1" customWidth="1"/>
    <col min="12291" max="12291" width="27.28515625" style="1" bestFit="1" customWidth="1"/>
    <col min="12292" max="12292" width="7.42578125" style="1" customWidth="1"/>
    <col min="12293" max="12293" width="12" style="1" customWidth="1"/>
    <col min="12294" max="12294" width="9" style="1" customWidth="1"/>
    <col min="12295" max="12295" width="10.42578125" style="1" customWidth="1"/>
    <col min="12296" max="12296" width="7.42578125" style="1" customWidth="1"/>
    <col min="12297" max="12297" width="8" style="1" customWidth="1"/>
    <col min="12298" max="12298" width="10.140625" style="1" customWidth="1"/>
    <col min="12299" max="12299" width="15.5703125" style="1" customWidth="1"/>
    <col min="12300" max="12300" width="14.140625" style="1" customWidth="1"/>
    <col min="12301" max="12544" width="9.140625" style="1"/>
    <col min="12545" max="12545" width="6.85546875" style="1" customWidth="1"/>
    <col min="12546" max="12546" width="38.42578125" style="1" customWidth="1"/>
    <col min="12547" max="12547" width="27.28515625" style="1" bestFit="1" customWidth="1"/>
    <col min="12548" max="12548" width="7.42578125" style="1" customWidth="1"/>
    <col min="12549" max="12549" width="12" style="1" customWidth="1"/>
    <col min="12550" max="12550" width="9" style="1" customWidth="1"/>
    <col min="12551" max="12551" width="10.42578125" style="1" customWidth="1"/>
    <col min="12552" max="12552" width="7.42578125" style="1" customWidth="1"/>
    <col min="12553" max="12553" width="8" style="1" customWidth="1"/>
    <col min="12554" max="12554" width="10.140625" style="1" customWidth="1"/>
    <col min="12555" max="12555" width="15.5703125" style="1" customWidth="1"/>
    <col min="12556" max="12556" width="14.140625" style="1" customWidth="1"/>
    <col min="12557" max="12800" width="9.140625" style="1"/>
    <col min="12801" max="12801" width="6.85546875" style="1" customWidth="1"/>
    <col min="12802" max="12802" width="38.42578125" style="1" customWidth="1"/>
    <col min="12803" max="12803" width="27.28515625" style="1" bestFit="1" customWidth="1"/>
    <col min="12804" max="12804" width="7.42578125" style="1" customWidth="1"/>
    <col min="12805" max="12805" width="12" style="1" customWidth="1"/>
    <col min="12806" max="12806" width="9" style="1" customWidth="1"/>
    <col min="12807" max="12807" width="10.42578125" style="1" customWidth="1"/>
    <col min="12808" max="12808" width="7.42578125" style="1" customWidth="1"/>
    <col min="12809" max="12809" width="8" style="1" customWidth="1"/>
    <col min="12810" max="12810" width="10.140625" style="1" customWidth="1"/>
    <col min="12811" max="12811" width="15.5703125" style="1" customWidth="1"/>
    <col min="12812" max="12812" width="14.140625" style="1" customWidth="1"/>
    <col min="12813" max="13056" width="9.140625" style="1"/>
    <col min="13057" max="13057" width="6.85546875" style="1" customWidth="1"/>
    <col min="13058" max="13058" width="38.42578125" style="1" customWidth="1"/>
    <col min="13059" max="13059" width="27.28515625" style="1" bestFit="1" customWidth="1"/>
    <col min="13060" max="13060" width="7.42578125" style="1" customWidth="1"/>
    <col min="13061" max="13061" width="12" style="1" customWidth="1"/>
    <col min="13062" max="13062" width="9" style="1" customWidth="1"/>
    <col min="13063" max="13063" width="10.42578125" style="1" customWidth="1"/>
    <col min="13064" max="13064" width="7.42578125" style="1" customWidth="1"/>
    <col min="13065" max="13065" width="8" style="1" customWidth="1"/>
    <col min="13066" max="13066" width="10.140625" style="1" customWidth="1"/>
    <col min="13067" max="13067" width="15.5703125" style="1" customWidth="1"/>
    <col min="13068" max="13068" width="14.140625" style="1" customWidth="1"/>
    <col min="13069" max="13312" width="9.140625" style="1"/>
    <col min="13313" max="13313" width="6.85546875" style="1" customWidth="1"/>
    <col min="13314" max="13314" width="38.42578125" style="1" customWidth="1"/>
    <col min="13315" max="13315" width="27.28515625" style="1" bestFit="1" customWidth="1"/>
    <col min="13316" max="13316" width="7.42578125" style="1" customWidth="1"/>
    <col min="13317" max="13317" width="12" style="1" customWidth="1"/>
    <col min="13318" max="13318" width="9" style="1" customWidth="1"/>
    <col min="13319" max="13319" width="10.42578125" style="1" customWidth="1"/>
    <col min="13320" max="13320" width="7.42578125" style="1" customWidth="1"/>
    <col min="13321" max="13321" width="8" style="1" customWidth="1"/>
    <col min="13322" max="13322" width="10.140625" style="1" customWidth="1"/>
    <col min="13323" max="13323" width="15.5703125" style="1" customWidth="1"/>
    <col min="13324" max="13324" width="14.140625" style="1" customWidth="1"/>
    <col min="13325" max="13568" width="9.140625" style="1"/>
    <col min="13569" max="13569" width="6.85546875" style="1" customWidth="1"/>
    <col min="13570" max="13570" width="38.42578125" style="1" customWidth="1"/>
    <col min="13571" max="13571" width="27.28515625" style="1" bestFit="1" customWidth="1"/>
    <col min="13572" max="13572" width="7.42578125" style="1" customWidth="1"/>
    <col min="13573" max="13573" width="12" style="1" customWidth="1"/>
    <col min="13574" max="13574" width="9" style="1" customWidth="1"/>
    <col min="13575" max="13575" width="10.42578125" style="1" customWidth="1"/>
    <col min="13576" max="13576" width="7.42578125" style="1" customWidth="1"/>
    <col min="13577" max="13577" width="8" style="1" customWidth="1"/>
    <col min="13578" max="13578" width="10.140625" style="1" customWidth="1"/>
    <col min="13579" max="13579" width="15.5703125" style="1" customWidth="1"/>
    <col min="13580" max="13580" width="14.140625" style="1" customWidth="1"/>
    <col min="13581" max="13824" width="9.140625" style="1"/>
    <col min="13825" max="13825" width="6.85546875" style="1" customWidth="1"/>
    <col min="13826" max="13826" width="38.42578125" style="1" customWidth="1"/>
    <col min="13827" max="13827" width="27.28515625" style="1" bestFit="1" customWidth="1"/>
    <col min="13828" max="13828" width="7.42578125" style="1" customWidth="1"/>
    <col min="13829" max="13829" width="12" style="1" customWidth="1"/>
    <col min="13830" max="13830" width="9" style="1" customWidth="1"/>
    <col min="13831" max="13831" width="10.42578125" style="1" customWidth="1"/>
    <col min="13832" max="13832" width="7.42578125" style="1" customWidth="1"/>
    <col min="13833" max="13833" width="8" style="1" customWidth="1"/>
    <col min="13834" max="13834" width="10.140625" style="1" customWidth="1"/>
    <col min="13835" max="13835" width="15.5703125" style="1" customWidth="1"/>
    <col min="13836" max="13836" width="14.140625" style="1" customWidth="1"/>
    <col min="13837" max="14080" width="9.140625" style="1"/>
    <col min="14081" max="14081" width="6.85546875" style="1" customWidth="1"/>
    <col min="14082" max="14082" width="38.42578125" style="1" customWidth="1"/>
    <col min="14083" max="14083" width="27.28515625" style="1" bestFit="1" customWidth="1"/>
    <col min="14084" max="14084" width="7.42578125" style="1" customWidth="1"/>
    <col min="14085" max="14085" width="12" style="1" customWidth="1"/>
    <col min="14086" max="14086" width="9" style="1" customWidth="1"/>
    <col min="14087" max="14087" width="10.42578125" style="1" customWidth="1"/>
    <col min="14088" max="14088" width="7.42578125" style="1" customWidth="1"/>
    <col min="14089" max="14089" width="8" style="1" customWidth="1"/>
    <col min="14090" max="14090" width="10.140625" style="1" customWidth="1"/>
    <col min="14091" max="14091" width="15.5703125" style="1" customWidth="1"/>
    <col min="14092" max="14092" width="14.140625" style="1" customWidth="1"/>
    <col min="14093" max="14336" width="9.140625" style="1"/>
    <col min="14337" max="14337" width="6.85546875" style="1" customWidth="1"/>
    <col min="14338" max="14338" width="38.42578125" style="1" customWidth="1"/>
    <col min="14339" max="14339" width="27.28515625" style="1" bestFit="1" customWidth="1"/>
    <col min="14340" max="14340" width="7.42578125" style="1" customWidth="1"/>
    <col min="14341" max="14341" width="12" style="1" customWidth="1"/>
    <col min="14342" max="14342" width="9" style="1" customWidth="1"/>
    <col min="14343" max="14343" width="10.42578125" style="1" customWidth="1"/>
    <col min="14344" max="14344" width="7.42578125" style="1" customWidth="1"/>
    <col min="14345" max="14345" width="8" style="1" customWidth="1"/>
    <col min="14346" max="14346" width="10.140625" style="1" customWidth="1"/>
    <col min="14347" max="14347" width="15.5703125" style="1" customWidth="1"/>
    <col min="14348" max="14348" width="14.140625" style="1" customWidth="1"/>
    <col min="14349" max="14592" width="9.140625" style="1"/>
    <col min="14593" max="14593" width="6.85546875" style="1" customWidth="1"/>
    <col min="14594" max="14594" width="38.42578125" style="1" customWidth="1"/>
    <col min="14595" max="14595" width="27.28515625" style="1" bestFit="1" customWidth="1"/>
    <col min="14596" max="14596" width="7.42578125" style="1" customWidth="1"/>
    <col min="14597" max="14597" width="12" style="1" customWidth="1"/>
    <col min="14598" max="14598" width="9" style="1" customWidth="1"/>
    <col min="14599" max="14599" width="10.42578125" style="1" customWidth="1"/>
    <col min="14600" max="14600" width="7.42578125" style="1" customWidth="1"/>
    <col min="14601" max="14601" width="8" style="1" customWidth="1"/>
    <col min="14602" max="14602" width="10.140625" style="1" customWidth="1"/>
    <col min="14603" max="14603" width="15.5703125" style="1" customWidth="1"/>
    <col min="14604" max="14604" width="14.140625" style="1" customWidth="1"/>
    <col min="14605" max="14848" width="9.140625" style="1"/>
    <col min="14849" max="14849" width="6.85546875" style="1" customWidth="1"/>
    <col min="14850" max="14850" width="38.42578125" style="1" customWidth="1"/>
    <col min="14851" max="14851" width="27.28515625" style="1" bestFit="1" customWidth="1"/>
    <col min="14852" max="14852" width="7.42578125" style="1" customWidth="1"/>
    <col min="14853" max="14853" width="12" style="1" customWidth="1"/>
    <col min="14854" max="14854" width="9" style="1" customWidth="1"/>
    <col min="14855" max="14855" width="10.42578125" style="1" customWidth="1"/>
    <col min="14856" max="14856" width="7.42578125" style="1" customWidth="1"/>
    <col min="14857" max="14857" width="8" style="1" customWidth="1"/>
    <col min="14858" max="14858" width="10.140625" style="1" customWidth="1"/>
    <col min="14859" max="14859" width="15.5703125" style="1" customWidth="1"/>
    <col min="14860" max="14860" width="14.140625" style="1" customWidth="1"/>
    <col min="14861" max="15104" width="9.140625" style="1"/>
    <col min="15105" max="15105" width="6.85546875" style="1" customWidth="1"/>
    <col min="15106" max="15106" width="38.42578125" style="1" customWidth="1"/>
    <col min="15107" max="15107" width="27.28515625" style="1" bestFit="1" customWidth="1"/>
    <col min="15108" max="15108" width="7.42578125" style="1" customWidth="1"/>
    <col min="15109" max="15109" width="12" style="1" customWidth="1"/>
    <col min="15110" max="15110" width="9" style="1" customWidth="1"/>
    <col min="15111" max="15111" width="10.42578125" style="1" customWidth="1"/>
    <col min="15112" max="15112" width="7.42578125" style="1" customWidth="1"/>
    <col min="15113" max="15113" width="8" style="1" customWidth="1"/>
    <col min="15114" max="15114" width="10.140625" style="1" customWidth="1"/>
    <col min="15115" max="15115" width="15.5703125" style="1" customWidth="1"/>
    <col min="15116" max="15116" width="14.140625" style="1" customWidth="1"/>
    <col min="15117" max="15360" width="9.140625" style="1"/>
    <col min="15361" max="15361" width="6.85546875" style="1" customWidth="1"/>
    <col min="15362" max="15362" width="38.42578125" style="1" customWidth="1"/>
    <col min="15363" max="15363" width="27.28515625" style="1" bestFit="1" customWidth="1"/>
    <col min="15364" max="15364" width="7.42578125" style="1" customWidth="1"/>
    <col min="15365" max="15365" width="12" style="1" customWidth="1"/>
    <col min="15366" max="15366" width="9" style="1" customWidth="1"/>
    <col min="15367" max="15367" width="10.42578125" style="1" customWidth="1"/>
    <col min="15368" max="15368" width="7.42578125" style="1" customWidth="1"/>
    <col min="15369" max="15369" width="8" style="1" customWidth="1"/>
    <col min="15370" max="15370" width="10.140625" style="1" customWidth="1"/>
    <col min="15371" max="15371" width="15.5703125" style="1" customWidth="1"/>
    <col min="15372" max="15372" width="14.140625" style="1" customWidth="1"/>
    <col min="15373" max="15616" width="9.140625" style="1"/>
    <col min="15617" max="15617" width="6.85546875" style="1" customWidth="1"/>
    <col min="15618" max="15618" width="38.42578125" style="1" customWidth="1"/>
    <col min="15619" max="15619" width="27.28515625" style="1" bestFit="1" customWidth="1"/>
    <col min="15620" max="15620" width="7.42578125" style="1" customWidth="1"/>
    <col min="15621" max="15621" width="12" style="1" customWidth="1"/>
    <col min="15622" max="15622" width="9" style="1" customWidth="1"/>
    <col min="15623" max="15623" width="10.42578125" style="1" customWidth="1"/>
    <col min="15624" max="15624" width="7.42578125" style="1" customWidth="1"/>
    <col min="15625" max="15625" width="8" style="1" customWidth="1"/>
    <col min="15626" max="15626" width="10.140625" style="1" customWidth="1"/>
    <col min="15627" max="15627" width="15.5703125" style="1" customWidth="1"/>
    <col min="15628" max="15628" width="14.140625" style="1" customWidth="1"/>
    <col min="15629" max="15872" width="9.140625" style="1"/>
    <col min="15873" max="15873" width="6.85546875" style="1" customWidth="1"/>
    <col min="15874" max="15874" width="38.42578125" style="1" customWidth="1"/>
    <col min="15875" max="15875" width="27.28515625" style="1" bestFit="1" customWidth="1"/>
    <col min="15876" max="15876" width="7.42578125" style="1" customWidth="1"/>
    <col min="15877" max="15877" width="12" style="1" customWidth="1"/>
    <col min="15878" max="15878" width="9" style="1" customWidth="1"/>
    <col min="15879" max="15879" width="10.42578125" style="1" customWidth="1"/>
    <col min="15880" max="15880" width="7.42578125" style="1" customWidth="1"/>
    <col min="15881" max="15881" width="8" style="1" customWidth="1"/>
    <col min="15882" max="15882" width="10.140625" style="1" customWidth="1"/>
    <col min="15883" max="15883" width="15.5703125" style="1" customWidth="1"/>
    <col min="15884" max="15884" width="14.140625" style="1" customWidth="1"/>
    <col min="15885" max="16128" width="9.140625" style="1"/>
    <col min="16129" max="16129" width="6.85546875" style="1" customWidth="1"/>
    <col min="16130" max="16130" width="38.42578125" style="1" customWidth="1"/>
    <col min="16131" max="16131" width="27.28515625" style="1" bestFit="1" customWidth="1"/>
    <col min="16132" max="16132" width="7.42578125" style="1" customWidth="1"/>
    <col min="16133" max="16133" width="12" style="1" customWidth="1"/>
    <col min="16134" max="16134" width="9" style="1" customWidth="1"/>
    <col min="16135" max="16135" width="10.42578125" style="1" customWidth="1"/>
    <col min="16136" max="16136" width="7.42578125" style="1" customWidth="1"/>
    <col min="16137" max="16137" width="8" style="1" customWidth="1"/>
    <col min="16138" max="16138" width="10.140625" style="1" customWidth="1"/>
    <col min="16139" max="16139" width="15.5703125" style="1" customWidth="1"/>
    <col min="16140" max="16140" width="14.140625" style="1" customWidth="1"/>
    <col min="16141" max="16384" width="9.140625" style="1"/>
  </cols>
  <sheetData>
    <row r="1" spans="1:12" ht="20.100000000000001" customHeight="1" x14ac:dyDescent="0.3">
      <c r="B1" s="58" t="s">
        <v>32</v>
      </c>
      <c r="C1" s="58"/>
      <c r="D1" s="58"/>
      <c r="E1" s="58"/>
      <c r="F1" s="58"/>
      <c r="G1" s="58"/>
      <c r="H1" s="58"/>
      <c r="I1" s="58"/>
      <c r="J1" s="58"/>
      <c r="K1" s="58"/>
    </row>
    <row r="2" spans="1:12" ht="20.100000000000001" customHeight="1" x14ac:dyDescent="0.25">
      <c r="B2" s="59" t="s">
        <v>33</v>
      </c>
      <c r="C2" s="59"/>
      <c r="D2" s="59"/>
      <c r="E2" s="59"/>
      <c r="F2" s="59"/>
      <c r="G2" s="59"/>
      <c r="H2" s="59"/>
      <c r="I2" s="59"/>
      <c r="J2" s="59"/>
      <c r="K2" s="59"/>
    </row>
    <row r="3" spans="1:12" ht="20.100000000000001" customHeight="1" x14ac:dyDescent="0.3">
      <c r="B3" s="60" t="s">
        <v>34</v>
      </c>
      <c r="C3" s="60"/>
      <c r="D3" s="60"/>
      <c r="E3" s="60"/>
      <c r="F3" s="60"/>
      <c r="G3" s="60"/>
      <c r="H3" s="60"/>
      <c r="I3" s="60"/>
      <c r="J3" s="60"/>
      <c r="K3" s="60"/>
    </row>
    <row r="4" spans="1:12" ht="13.5" customHeight="1" x14ac:dyDescent="0.25">
      <c r="B4" s="16"/>
    </row>
    <row r="5" spans="1:12" ht="15" customHeight="1" x14ac:dyDescent="0.25">
      <c r="B5" s="61" t="s">
        <v>38</v>
      </c>
      <c r="C5" s="61"/>
      <c r="I5" s="62" t="s">
        <v>35</v>
      </c>
      <c r="J5" s="62"/>
      <c r="K5" s="62"/>
      <c r="L5" s="19"/>
    </row>
    <row r="6" spans="1:12" ht="11.25" customHeight="1" x14ac:dyDescent="0.25">
      <c r="B6" s="61"/>
      <c r="C6" s="61"/>
      <c r="I6" s="62"/>
      <c r="J6" s="62"/>
      <c r="K6" s="62"/>
      <c r="L6" s="19"/>
    </row>
    <row r="7" spans="1:12" ht="16.5" customHeight="1" x14ac:dyDescent="0.25">
      <c r="B7" s="59" t="s">
        <v>11</v>
      </c>
      <c r="C7" s="59"/>
      <c r="D7" s="59"/>
      <c r="E7" s="59"/>
      <c r="F7" s="59"/>
      <c r="G7" s="59"/>
      <c r="H7" s="59"/>
      <c r="I7" s="59"/>
      <c r="J7" s="59"/>
      <c r="K7" s="59"/>
    </row>
    <row r="8" spans="1:12" s="2" customFormat="1" ht="40.5" customHeight="1" x14ac:dyDescent="0.25">
      <c r="A8" s="20"/>
      <c r="B8" s="63" t="s">
        <v>70</v>
      </c>
      <c r="C8" s="63"/>
      <c r="D8" s="63"/>
      <c r="E8" s="63"/>
      <c r="F8" s="63"/>
      <c r="G8" s="63"/>
      <c r="H8" s="63"/>
      <c r="I8" s="63"/>
      <c r="J8" s="63"/>
      <c r="K8" s="63"/>
      <c r="L8" s="21"/>
    </row>
    <row r="9" spans="1:12" s="2" customFormat="1" ht="20.100000000000001" customHeight="1" x14ac:dyDescent="0.25">
      <c r="A9" s="20" t="s">
        <v>10</v>
      </c>
      <c r="B9" s="57" t="s">
        <v>39</v>
      </c>
      <c r="C9" s="57"/>
      <c r="D9" s="57"/>
      <c r="E9" s="57"/>
      <c r="F9" s="57"/>
      <c r="G9" s="57"/>
      <c r="H9" s="57"/>
      <c r="I9" s="57"/>
      <c r="J9" s="57"/>
      <c r="K9" s="57"/>
      <c r="L9" s="21"/>
    </row>
    <row r="10" spans="1:12" s="2" customFormat="1" ht="12" customHeight="1" x14ac:dyDescent="0.25">
      <c r="A10" s="20"/>
      <c r="B10" s="22"/>
      <c r="C10" s="22"/>
      <c r="D10" s="22"/>
      <c r="E10" s="22"/>
      <c r="F10" s="22"/>
      <c r="G10" s="22"/>
      <c r="H10" s="22"/>
      <c r="I10" s="22"/>
      <c r="J10" s="22"/>
      <c r="K10" s="22"/>
      <c r="L10" s="21"/>
    </row>
    <row r="11" spans="1:12" s="33" customFormat="1" ht="110.25" x14ac:dyDescent="0.25">
      <c r="A11" s="40" t="s">
        <v>0</v>
      </c>
      <c r="B11" s="40" t="s">
        <v>13</v>
      </c>
      <c r="C11" s="40" t="s">
        <v>15</v>
      </c>
      <c r="D11" s="41" t="s">
        <v>24</v>
      </c>
      <c r="E11" s="42" t="s">
        <v>25</v>
      </c>
      <c r="F11" s="43" t="s">
        <v>26</v>
      </c>
      <c r="G11" s="41" t="s">
        <v>27</v>
      </c>
      <c r="H11" s="41" t="s">
        <v>16</v>
      </c>
      <c r="I11" s="41" t="s">
        <v>14</v>
      </c>
      <c r="J11" s="44" t="s">
        <v>28</v>
      </c>
      <c r="K11" s="44" t="s">
        <v>29</v>
      </c>
      <c r="L11" s="41" t="s">
        <v>5</v>
      </c>
    </row>
    <row r="12" spans="1:12" s="33" customFormat="1" ht="15.75" x14ac:dyDescent="0.25">
      <c r="A12" s="45">
        <v>1</v>
      </c>
      <c r="B12" s="3" t="s">
        <v>2</v>
      </c>
      <c r="C12" s="4"/>
      <c r="D12" s="5"/>
      <c r="E12" s="34"/>
      <c r="F12" s="6"/>
      <c r="G12" s="6"/>
      <c r="H12" s="6"/>
      <c r="I12" s="6"/>
      <c r="J12" s="29"/>
      <c r="K12" s="29"/>
      <c r="L12" s="46"/>
    </row>
    <row r="13" spans="1:12" s="33" customFormat="1" ht="31.5" x14ac:dyDescent="0.25">
      <c r="A13" s="45"/>
      <c r="B13" s="55" t="s">
        <v>40</v>
      </c>
      <c r="C13" s="37" t="s">
        <v>41</v>
      </c>
      <c r="D13" s="7">
        <v>1</v>
      </c>
      <c r="E13" s="36">
        <v>53784</v>
      </c>
      <c r="F13" s="6"/>
      <c r="G13" s="6">
        <v>2000</v>
      </c>
      <c r="H13" s="6">
        <v>1</v>
      </c>
      <c r="I13" s="6">
        <v>100</v>
      </c>
      <c r="J13" s="29">
        <f t="shared" ref="J13:J32" si="0">G13+F13+(D13*E13)</f>
        <v>55784</v>
      </c>
      <c r="K13" s="29">
        <f t="shared" ref="K13:K32" si="1">J13*I13*H13</f>
        <v>5578400</v>
      </c>
      <c r="L13" s="46"/>
    </row>
    <row r="14" spans="1:12" s="33" customFormat="1" ht="31.5" x14ac:dyDescent="0.25">
      <c r="A14" s="45"/>
      <c r="B14" s="55" t="s">
        <v>42</v>
      </c>
      <c r="C14" s="37" t="s">
        <v>41</v>
      </c>
      <c r="D14" s="7">
        <v>2</v>
      </c>
      <c r="E14" s="36">
        <v>53784</v>
      </c>
      <c r="F14" s="6"/>
      <c r="G14" s="6">
        <v>5000</v>
      </c>
      <c r="H14" s="6">
        <v>1</v>
      </c>
      <c r="I14" s="6">
        <v>100</v>
      </c>
      <c r="J14" s="29">
        <f t="shared" si="0"/>
        <v>112568</v>
      </c>
      <c r="K14" s="29">
        <f t="shared" si="1"/>
        <v>11256800</v>
      </c>
      <c r="L14" s="46"/>
    </row>
    <row r="15" spans="1:12" s="33" customFormat="1" ht="31.5" x14ac:dyDescent="0.25">
      <c r="A15" s="45"/>
      <c r="B15" s="55" t="s">
        <v>43</v>
      </c>
      <c r="C15" s="37" t="s">
        <v>41</v>
      </c>
      <c r="D15" s="7">
        <v>1</v>
      </c>
      <c r="E15" s="36">
        <v>53784</v>
      </c>
      <c r="F15" s="6"/>
      <c r="G15" s="6">
        <v>5000</v>
      </c>
      <c r="H15" s="6">
        <v>1</v>
      </c>
      <c r="I15" s="6">
        <v>100</v>
      </c>
      <c r="J15" s="29">
        <f t="shared" si="0"/>
        <v>58784</v>
      </c>
      <c r="K15" s="29">
        <f t="shared" si="1"/>
        <v>5878400</v>
      </c>
      <c r="L15" s="46"/>
    </row>
    <row r="16" spans="1:12" s="33" customFormat="1" ht="78.75" x14ac:dyDescent="0.25">
      <c r="A16" s="45"/>
      <c r="B16" s="55" t="s">
        <v>44</v>
      </c>
      <c r="C16" s="37" t="s">
        <v>60</v>
      </c>
      <c r="D16" s="7">
        <v>6</v>
      </c>
      <c r="E16" s="36">
        <v>53784</v>
      </c>
      <c r="F16" s="6"/>
      <c r="G16" s="6">
        <v>5000</v>
      </c>
      <c r="H16" s="6">
        <v>1</v>
      </c>
      <c r="I16" s="6">
        <v>100</v>
      </c>
      <c r="J16" s="29">
        <f t="shared" si="0"/>
        <v>327704</v>
      </c>
      <c r="K16" s="29">
        <f t="shared" si="1"/>
        <v>32770400</v>
      </c>
      <c r="L16" s="46"/>
    </row>
    <row r="17" spans="1:12" s="33" customFormat="1" ht="63" x14ac:dyDescent="0.25">
      <c r="A17" s="45"/>
      <c r="B17" s="55" t="s">
        <v>45</v>
      </c>
      <c r="C17" s="37" t="s">
        <v>68</v>
      </c>
      <c r="D17" s="7">
        <v>10</v>
      </c>
      <c r="E17" s="36">
        <v>53784</v>
      </c>
      <c r="F17" s="6"/>
      <c r="G17" s="6">
        <v>157000</v>
      </c>
      <c r="H17" s="6">
        <v>1</v>
      </c>
      <c r="I17" s="6">
        <v>100</v>
      </c>
      <c r="J17" s="29">
        <f t="shared" si="0"/>
        <v>694840</v>
      </c>
      <c r="K17" s="29">
        <f t="shared" si="1"/>
        <v>69484000</v>
      </c>
      <c r="L17" s="46"/>
    </row>
    <row r="18" spans="1:12" s="33" customFormat="1" ht="63" x14ac:dyDescent="0.25">
      <c r="A18" s="45"/>
      <c r="B18" s="39" t="s">
        <v>46</v>
      </c>
      <c r="C18" s="37" t="s">
        <v>68</v>
      </c>
      <c r="D18" s="7">
        <v>11</v>
      </c>
      <c r="E18" s="36">
        <v>53784</v>
      </c>
      <c r="F18" s="6"/>
      <c r="G18" s="6">
        <v>142000</v>
      </c>
      <c r="H18" s="6">
        <v>1</v>
      </c>
      <c r="I18" s="6">
        <v>100</v>
      </c>
      <c r="J18" s="29">
        <f t="shared" si="0"/>
        <v>733624</v>
      </c>
      <c r="K18" s="29">
        <f t="shared" si="1"/>
        <v>73362400</v>
      </c>
      <c r="L18" s="46"/>
    </row>
    <row r="19" spans="1:12" s="33" customFormat="1" ht="31.5" x14ac:dyDescent="0.25">
      <c r="A19" s="45"/>
      <c r="B19" s="39" t="s">
        <v>58</v>
      </c>
      <c r="C19" s="37" t="s">
        <v>60</v>
      </c>
      <c r="D19" s="7">
        <v>1</v>
      </c>
      <c r="E19" s="36">
        <v>53784</v>
      </c>
      <c r="F19" s="6"/>
      <c r="G19" s="6">
        <v>2000</v>
      </c>
      <c r="H19" s="6">
        <v>1</v>
      </c>
      <c r="I19" s="6">
        <v>100</v>
      </c>
      <c r="J19" s="29">
        <f t="shared" si="0"/>
        <v>55784</v>
      </c>
      <c r="K19" s="29">
        <f t="shared" si="1"/>
        <v>5578400</v>
      </c>
      <c r="L19" s="46"/>
    </row>
    <row r="20" spans="1:12" s="33" customFormat="1" ht="47.25" x14ac:dyDescent="0.25">
      <c r="A20" s="45"/>
      <c r="B20" s="55" t="s">
        <v>47</v>
      </c>
      <c r="C20" s="37" t="s">
        <v>60</v>
      </c>
      <c r="D20" s="7">
        <v>1</v>
      </c>
      <c r="E20" s="36">
        <v>53784</v>
      </c>
      <c r="F20" s="6"/>
      <c r="G20" s="6">
        <v>2000</v>
      </c>
      <c r="H20" s="6">
        <v>1</v>
      </c>
      <c r="I20" s="6">
        <v>100</v>
      </c>
      <c r="J20" s="29">
        <f t="shared" si="0"/>
        <v>55784</v>
      </c>
      <c r="K20" s="29">
        <f t="shared" si="1"/>
        <v>5578400</v>
      </c>
      <c r="L20" s="46"/>
    </row>
    <row r="21" spans="1:12" s="33" customFormat="1" ht="15.75" x14ac:dyDescent="0.25">
      <c r="A21" s="45">
        <v>2</v>
      </c>
      <c r="B21" s="3" t="s">
        <v>7</v>
      </c>
      <c r="C21" s="4" t="s">
        <v>8</v>
      </c>
      <c r="D21" s="7">
        <v>2</v>
      </c>
      <c r="E21" s="36">
        <v>53784</v>
      </c>
      <c r="F21" s="6"/>
      <c r="G21" s="6"/>
      <c r="H21" s="6">
        <v>1</v>
      </c>
      <c r="I21" s="6">
        <v>50</v>
      </c>
      <c r="J21" s="29">
        <f t="shared" si="0"/>
        <v>107568</v>
      </c>
      <c r="K21" s="29">
        <f t="shared" si="1"/>
        <v>5378400</v>
      </c>
      <c r="L21" s="46"/>
    </row>
    <row r="22" spans="1:12" s="33" customFormat="1" ht="15.75" x14ac:dyDescent="0.25">
      <c r="A22" s="48"/>
      <c r="B22" s="4"/>
      <c r="C22" s="4" t="s">
        <v>36</v>
      </c>
      <c r="D22" s="7">
        <v>1</v>
      </c>
      <c r="E22" s="36">
        <v>53784</v>
      </c>
      <c r="F22" s="6"/>
      <c r="G22" s="6"/>
      <c r="H22" s="6">
        <v>1</v>
      </c>
      <c r="I22" s="6">
        <v>50</v>
      </c>
      <c r="J22" s="29">
        <f t="shared" si="0"/>
        <v>53784</v>
      </c>
      <c r="K22" s="29">
        <f t="shared" si="1"/>
        <v>2689200</v>
      </c>
      <c r="L22" s="46"/>
    </row>
    <row r="23" spans="1:12" s="33" customFormat="1" ht="15.75" x14ac:dyDescent="0.25">
      <c r="A23" s="48"/>
      <c r="B23" s="4"/>
      <c r="C23" s="4" t="s">
        <v>17</v>
      </c>
      <c r="D23" s="7">
        <v>1</v>
      </c>
      <c r="E23" s="36">
        <v>53784</v>
      </c>
      <c r="F23" s="6"/>
      <c r="G23" s="6"/>
      <c r="H23" s="6">
        <v>1</v>
      </c>
      <c r="I23" s="6"/>
      <c r="J23" s="29">
        <f t="shared" si="0"/>
        <v>53784</v>
      </c>
      <c r="K23" s="29">
        <f t="shared" si="1"/>
        <v>0</v>
      </c>
      <c r="L23" s="46"/>
    </row>
    <row r="24" spans="1:12" s="33" customFormat="1" ht="15.75" x14ac:dyDescent="0.25">
      <c r="A24" s="45">
        <v>3</v>
      </c>
      <c r="B24" s="3" t="s">
        <v>18</v>
      </c>
      <c r="C24" s="4"/>
      <c r="D24" s="7"/>
      <c r="E24" s="36"/>
      <c r="F24" s="6"/>
      <c r="G24" s="6"/>
      <c r="H24" s="6"/>
      <c r="I24" s="6"/>
      <c r="J24" s="29"/>
      <c r="K24" s="29"/>
      <c r="L24" s="46"/>
    </row>
    <row r="25" spans="1:12" s="33" customFormat="1" ht="15.75" x14ac:dyDescent="0.25">
      <c r="A25" s="49" t="s">
        <v>22</v>
      </c>
      <c r="B25" s="4" t="s">
        <v>3</v>
      </c>
      <c r="C25" s="4"/>
      <c r="D25" s="7"/>
      <c r="E25" s="36"/>
      <c r="F25" s="6"/>
      <c r="G25" s="6"/>
      <c r="H25" s="6"/>
      <c r="I25" s="6"/>
      <c r="J25" s="29"/>
      <c r="K25" s="29"/>
      <c r="L25" s="46"/>
    </row>
    <row r="26" spans="1:12" s="33" customFormat="1" ht="15.75" x14ac:dyDescent="0.25">
      <c r="A26" s="49" t="s">
        <v>21</v>
      </c>
      <c r="B26" s="4" t="s">
        <v>4</v>
      </c>
      <c r="C26" s="4"/>
      <c r="D26" s="7"/>
      <c r="E26" s="36"/>
      <c r="F26" s="6"/>
      <c r="G26" s="6"/>
      <c r="H26" s="6"/>
      <c r="I26" s="6"/>
      <c r="J26" s="29"/>
      <c r="K26" s="29"/>
      <c r="L26" s="46"/>
    </row>
    <row r="27" spans="1:12" s="33" customFormat="1" ht="15.75" x14ac:dyDescent="0.25">
      <c r="A27" s="49" t="s">
        <v>20</v>
      </c>
      <c r="B27" s="4" t="s">
        <v>19</v>
      </c>
      <c r="C27" s="4"/>
      <c r="D27" s="7"/>
      <c r="E27" s="36"/>
      <c r="F27" s="6"/>
      <c r="G27" s="6"/>
      <c r="H27" s="6"/>
      <c r="I27" s="6"/>
      <c r="J27" s="29"/>
      <c r="K27" s="29"/>
      <c r="L27" s="46"/>
    </row>
    <row r="28" spans="1:12" s="33" customFormat="1" ht="47.25" x14ac:dyDescent="0.25">
      <c r="A28" s="48">
        <v>4</v>
      </c>
      <c r="B28" s="4" t="s">
        <v>31</v>
      </c>
      <c r="C28" s="4"/>
      <c r="D28" s="7"/>
      <c r="E28" s="36"/>
      <c r="F28" s="6"/>
      <c r="G28" s="6"/>
      <c r="H28" s="6"/>
      <c r="I28" s="6"/>
      <c r="J28" s="29"/>
      <c r="K28" s="29"/>
      <c r="L28" s="46"/>
    </row>
    <row r="29" spans="1:12" s="33" customFormat="1" ht="15.75" x14ac:dyDescent="0.25">
      <c r="A29" s="48">
        <v>5</v>
      </c>
      <c r="B29" s="4" t="s">
        <v>30</v>
      </c>
      <c r="C29" s="4"/>
      <c r="D29" s="7"/>
      <c r="E29" s="36"/>
      <c r="F29" s="6"/>
      <c r="G29" s="6"/>
      <c r="H29" s="6"/>
      <c r="I29" s="6"/>
      <c r="J29" s="29"/>
      <c r="K29" s="29"/>
      <c r="L29" s="46"/>
    </row>
    <row r="30" spans="1:12" s="33" customFormat="1" ht="15.75" x14ac:dyDescent="0.25">
      <c r="A30" s="48">
        <v>6</v>
      </c>
      <c r="B30" s="3" t="s">
        <v>9</v>
      </c>
      <c r="C30" s="4" t="s">
        <v>8</v>
      </c>
      <c r="D30" s="7">
        <v>2</v>
      </c>
      <c r="E30" s="36">
        <v>53784</v>
      </c>
      <c r="F30" s="6"/>
      <c r="G30" s="6"/>
      <c r="H30" s="6">
        <v>1</v>
      </c>
      <c r="I30" s="6">
        <v>50</v>
      </c>
      <c r="J30" s="29">
        <f t="shared" si="0"/>
        <v>107568</v>
      </c>
      <c r="K30" s="29">
        <f t="shared" si="1"/>
        <v>5378400</v>
      </c>
      <c r="L30" s="46"/>
    </row>
    <row r="31" spans="1:12" s="33" customFormat="1" ht="15.75" x14ac:dyDescent="0.25">
      <c r="A31" s="40"/>
      <c r="B31" s="4"/>
      <c r="C31" s="4" t="s">
        <v>37</v>
      </c>
      <c r="D31" s="7">
        <v>1</v>
      </c>
      <c r="E31" s="36">
        <v>53784</v>
      </c>
      <c r="F31" s="6"/>
      <c r="G31" s="6"/>
      <c r="H31" s="6">
        <v>1</v>
      </c>
      <c r="I31" s="6">
        <v>50</v>
      </c>
      <c r="J31" s="29">
        <f t="shared" si="0"/>
        <v>53784</v>
      </c>
      <c r="K31" s="29">
        <f t="shared" si="1"/>
        <v>2689200</v>
      </c>
      <c r="L31" s="46"/>
    </row>
    <row r="32" spans="1:12" s="33" customFormat="1" ht="15.75" x14ac:dyDescent="0.25">
      <c r="A32" s="40"/>
      <c r="B32" s="4"/>
      <c r="C32" s="4" t="s">
        <v>17</v>
      </c>
      <c r="D32" s="7">
        <v>1</v>
      </c>
      <c r="E32" s="36">
        <v>53784</v>
      </c>
      <c r="F32" s="6"/>
      <c r="G32" s="6"/>
      <c r="H32" s="6">
        <v>1</v>
      </c>
      <c r="I32" s="6"/>
      <c r="J32" s="29">
        <f t="shared" si="0"/>
        <v>53784</v>
      </c>
      <c r="K32" s="29">
        <f t="shared" si="1"/>
        <v>0</v>
      </c>
      <c r="L32" s="46"/>
    </row>
    <row r="33" spans="1:12" s="33" customFormat="1" ht="15.75" x14ac:dyDescent="0.25">
      <c r="A33" s="50"/>
      <c r="B33" s="4"/>
      <c r="C33" s="4" t="s">
        <v>6</v>
      </c>
      <c r="D33" s="7"/>
      <c r="E33" s="36"/>
      <c r="F33" s="6"/>
      <c r="G33" s="6"/>
      <c r="H33" s="6"/>
      <c r="I33" s="6"/>
      <c r="J33" s="29"/>
      <c r="K33" s="29"/>
      <c r="L33" s="46"/>
    </row>
    <row r="34" spans="1:12" s="33" customFormat="1" ht="15.75" x14ac:dyDescent="0.25">
      <c r="A34" s="49"/>
      <c r="B34" s="64" t="s">
        <v>1</v>
      </c>
      <c r="C34" s="64"/>
      <c r="D34" s="51"/>
      <c r="E34" s="52"/>
      <c r="F34" s="52">
        <f>SUM(F12:F25)</f>
        <v>0</v>
      </c>
      <c r="G34" s="52">
        <f>SUM(G12:G25)</f>
        <v>320000</v>
      </c>
      <c r="H34" s="53"/>
      <c r="I34" s="52"/>
      <c r="J34" s="54">
        <f>SUM(J12:J33)</f>
        <v>2525144</v>
      </c>
      <c r="K34" s="54">
        <f>SUM(K12:K33)</f>
        <v>225622400</v>
      </c>
      <c r="L34" s="52"/>
    </row>
    <row r="35" spans="1:12" s="33" customFormat="1" ht="15.75" x14ac:dyDescent="0.25">
      <c r="A35" s="10"/>
      <c r="B35" s="65"/>
      <c r="C35" s="65"/>
      <c r="D35" s="65"/>
      <c r="E35" s="65"/>
      <c r="F35" s="65"/>
      <c r="G35" s="65"/>
      <c r="H35" s="65"/>
      <c r="I35" s="65"/>
      <c r="J35" s="65"/>
      <c r="K35" s="65"/>
      <c r="L35" s="65"/>
    </row>
    <row r="36" spans="1:12" s="33" customFormat="1" ht="15.75" x14ac:dyDescent="0.25">
      <c r="A36" s="35"/>
      <c r="B36" s="65" t="s">
        <v>57</v>
      </c>
      <c r="C36" s="65"/>
      <c r="D36" s="65"/>
      <c r="E36" s="65"/>
      <c r="F36" s="65"/>
      <c r="G36" s="65"/>
      <c r="H36" s="65"/>
      <c r="I36" s="65"/>
      <c r="J36" s="65"/>
      <c r="K36" s="65"/>
      <c r="L36" s="65"/>
    </row>
    <row r="37" spans="1:12" s="33" customFormat="1" ht="15.75" x14ac:dyDescent="0.25"/>
    <row r="38" spans="1:12" s="33" customFormat="1" ht="110.25" x14ac:dyDescent="0.25">
      <c r="A38" s="40" t="s">
        <v>0</v>
      </c>
      <c r="B38" s="40" t="s">
        <v>13</v>
      </c>
      <c r="C38" s="40" t="s">
        <v>15</v>
      </c>
      <c r="D38" s="41" t="s">
        <v>24</v>
      </c>
      <c r="E38" s="42" t="s">
        <v>25</v>
      </c>
      <c r="F38" s="43" t="s">
        <v>26</v>
      </c>
      <c r="G38" s="41" t="s">
        <v>27</v>
      </c>
      <c r="H38" s="41" t="s">
        <v>16</v>
      </c>
      <c r="I38" s="41" t="s">
        <v>14</v>
      </c>
      <c r="J38" s="44" t="s">
        <v>28</v>
      </c>
      <c r="K38" s="44" t="s">
        <v>29</v>
      </c>
      <c r="L38" s="41" t="s">
        <v>5</v>
      </c>
    </row>
    <row r="39" spans="1:12" s="33" customFormat="1" ht="15.75" x14ac:dyDescent="0.25">
      <c r="A39" s="45">
        <v>1</v>
      </c>
      <c r="B39" s="3" t="s">
        <v>2</v>
      </c>
      <c r="C39" s="4"/>
      <c r="D39" s="5"/>
      <c r="E39" s="34"/>
      <c r="F39" s="6"/>
      <c r="G39" s="6"/>
      <c r="H39" s="6"/>
      <c r="I39" s="6"/>
      <c r="J39" s="29"/>
      <c r="K39" s="29"/>
      <c r="L39" s="46"/>
    </row>
    <row r="40" spans="1:12" s="33" customFormat="1" ht="31.5" x14ac:dyDescent="0.25">
      <c r="A40" s="45"/>
      <c r="B40" s="55" t="s">
        <v>40</v>
      </c>
      <c r="C40" s="37" t="s">
        <v>69</v>
      </c>
      <c r="D40" s="7">
        <v>1</v>
      </c>
      <c r="E40" s="36">
        <v>53784</v>
      </c>
      <c r="F40" s="6"/>
      <c r="G40" s="6">
        <v>2000</v>
      </c>
      <c r="H40" s="6">
        <v>1</v>
      </c>
      <c r="I40" s="6">
        <v>100</v>
      </c>
      <c r="J40" s="29">
        <f t="shared" ref="J40:J45" si="2">G40+F40+(D40*E40)</f>
        <v>55784</v>
      </c>
      <c r="K40" s="29">
        <f t="shared" ref="K40:K45" si="3">J40*I40*H40</f>
        <v>5578400</v>
      </c>
      <c r="L40" s="46"/>
    </row>
    <row r="41" spans="1:12" s="33" customFormat="1" ht="47.25" x14ac:dyDescent="0.25">
      <c r="A41" s="45"/>
      <c r="B41" s="55" t="s">
        <v>42</v>
      </c>
      <c r="C41" s="37" t="s">
        <v>74</v>
      </c>
      <c r="D41" s="7">
        <v>8</v>
      </c>
      <c r="E41" s="36">
        <v>53784</v>
      </c>
      <c r="F41" s="6"/>
      <c r="G41" s="6">
        <v>100000</v>
      </c>
      <c r="H41" s="6">
        <v>1</v>
      </c>
      <c r="I41" s="6">
        <v>100</v>
      </c>
      <c r="J41" s="29">
        <f t="shared" si="2"/>
        <v>530272</v>
      </c>
      <c r="K41" s="29">
        <f t="shared" si="3"/>
        <v>53027200</v>
      </c>
      <c r="L41" s="46"/>
    </row>
    <row r="42" spans="1:12" s="33" customFormat="1" ht="94.5" x14ac:dyDescent="0.25">
      <c r="A42" s="45"/>
      <c r="B42" s="55" t="s">
        <v>73</v>
      </c>
      <c r="C42" s="37" t="s">
        <v>60</v>
      </c>
      <c r="D42" s="7">
        <v>1</v>
      </c>
      <c r="E42" s="36">
        <v>53784</v>
      </c>
      <c r="F42" s="6"/>
      <c r="G42" s="6">
        <v>2000</v>
      </c>
      <c r="H42" s="6">
        <v>1</v>
      </c>
      <c r="I42" s="6">
        <v>100</v>
      </c>
      <c r="J42" s="29">
        <f t="shared" si="2"/>
        <v>55784</v>
      </c>
      <c r="K42" s="29">
        <f t="shared" si="3"/>
        <v>5578400</v>
      </c>
      <c r="L42" s="46"/>
    </row>
    <row r="43" spans="1:12" s="33" customFormat="1" ht="15.75" x14ac:dyDescent="0.25">
      <c r="A43" s="45">
        <v>2</v>
      </c>
      <c r="B43" s="3" t="s">
        <v>7</v>
      </c>
      <c r="C43" s="4" t="s">
        <v>8</v>
      </c>
      <c r="D43" s="7">
        <v>2</v>
      </c>
      <c r="E43" s="36">
        <v>53784</v>
      </c>
      <c r="F43" s="6"/>
      <c r="G43" s="6"/>
      <c r="H43" s="6">
        <v>1</v>
      </c>
      <c r="I43" s="6">
        <v>20</v>
      </c>
      <c r="J43" s="29">
        <f t="shared" si="2"/>
        <v>107568</v>
      </c>
      <c r="K43" s="29">
        <f t="shared" si="3"/>
        <v>2151360</v>
      </c>
      <c r="L43" s="46"/>
    </row>
    <row r="44" spans="1:12" s="33" customFormat="1" ht="15.75" x14ac:dyDescent="0.25">
      <c r="A44" s="48"/>
      <c r="B44" s="4"/>
      <c r="C44" s="4" t="s">
        <v>36</v>
      </c>
      <c r="D44" s="7">
        <v>1</v>
      </c>
      <c r="E44" s="36">
        <v>53784</v>
      </c>
      <c r="F44" s="6"/>
      <c r="G44" s="6"/>
      <c r="H44" s="6">
        <v>1</v>
      </c>
      <c r="I44" s="6">
        <v>40</v>
      </c>
      <c r="J44" s="29">
        <f t="shared" si="2"/>
        <v>53784</v>
      </c>
      <c r="K44" s="29">
        <f t="shared" si="3"/>
        <v>2151360</v>
      </c>
      <c r="L44" s="46"/>
    </row>
    <row r="45" spans="1:12" s="33" customFormat="1" ht="15.75" x14ac:dyDescent="0.25">
      <c r="A45" s="48"/>
      <c r="B45" s="4"/>
      <c r="C45" s="4" t="s">
        <v>17</v>
      </c>
      <c r="D45" s="7">
        <v>1</v>
      </c>
      <c r="E45" s="36">
        <v>53784</v>
      </c>
      <c r="F45" s="6"/>
      <c r="G45" s="6"/>
      <c r="H45" s="6">
        <v>1</v>
      </c>
      <c r="I45" s="6">
        <v>40</v>
      </c>
      <c r="J45" s="29">
        <f t="shared" si="2"/>
        <v>53784</v>
      </c>
      <c r="K45" s="29">
        <f t="shared" si="3"/>
        <v>2151360</v>
      </c>
      <c r="L45" s="46"/>
    </row>
    <row r="46" spans="1:12" s="33" customFormat="1" ht="15.75" x14ac:dyDescent="0.25">
      <c r="A46" s="45">
        <v>3</v>
      </c>
      <c r="B46" s="3" t="s">
        <v>18</v>
      </c>
      <c r="C46" s="4"/>
      <c r="D46" s="7"/>
      <c r="E46" s="36"/>
      <c r="F46" s="6"/>
      <c r="G46" s="6"/>
      <c r="H46" s="6"/>
      <c r="I46" s="6"/>
      <c r="J46" s="29"/>
      <c r="K46" s="29"/>
      <c r="L46" s="46"/>
    </row>
    <row r="47" spans="1:12" s="33" customFormat="1" ht="15.75" x14ac:dyDescent="0.25">
      <c r="A47" s="49" t="s">
        <v>22</v>
      </c>
      <c r="B47" s="4" t="s">
        <v>3</v>
      </c>
      <c r="C47" s="4"/>
      <c r="D47" s="7"/>
      <c r="E47" s="36"/>
      <c r="F47" s="6"/>
      <c r="G47" s="6"/>
      <c r="H47" s="6"/>
      <c r="I47" s="6"/>
      <c r="J47" s="29"/>
      <c r="K47" s="29"/>
      <c r="L47" s="46"/>
    </row>
    <row r="48" spans="1:12" s="33" customFormat="1" ht="15.75" x14ac:dyDescent="0.25">
      <c r="A48" s="49" t="s">
        <v>21</v>
      </c>
      <c r="B48" s="4" t="s">
        <v>4</v>
      </c>
      <c r="C48" s="4"/>
      <c r="D48" s="7"/>
      <c r="E48" s="36"/>
      <c r="F48" s="6"/>
      <c r="G48" s="6"/>
      <c r="H48" s="6"/>
      <c r="I48" s="6"/>
      <c r="J48" s="29"/>
      <c r="K48" s="29"/>
      <c r="L48" s="46"/>
    </row>
    <row r="49" spans="1:12" s="33" customFormat="1" ht="15.75" x14ac:dyDescent="0.25">
      <c r="A49" s="49" t="s">
        <v>20</v>
      </c>
      <c r="B49" s="4" t="s">
        <v>19</v>
      </c>
      <c r="C49" s="4"/>
      <c r="D49" s="7"/>
      <c r="E49" s="36"/>
      <c r="F49" s="6"/>
      <c r="G49" s="6"/>
      <c r="H49" s="6"/>
      <c r="I49" s="6"/>
      <c r="J49" s="29"/>
      <c r="K49" s="29"/>
      <c r="L49" s="46"/>
    </row>
    <row r="50" spans="1:12" s="33" customFormat="1" ht="47.25" x14ac:dyDescent="0.25">
      <c r="A50" s="48">
        <v>4</v>
      </c>
      <c r="B50" s="4" t="s">
        <v>31</v>
      </c>
      <c r="C50" s="4"/>
      <c r="D50" s="7"/>
      <c r="E50" s="36"/>
      <c r="F50" s="6"/>
      <c r="G50" s="6"/>
      <c r="H50" s="6"/>
      <c r="I50" s="6"/>
      <c r="J50" s="29"/>
      <c r="K50" s="29"/>
      <c r="L50" s="46"/>
    </row>
    <row r="51" spans="1:12" s="33" customFormat="1" ht="15.75" x14ac:dyDescent="0.25">
      <c r="A51" s="48">
        <v>5</v>
      </c>
      <c r="B51" s="4" t="s">
        <v>30</v>
      </c>
      <c r="C51" s="4"/>
      <c r="D51" s="7"/>
      <c r="E51" s="36"/>
      <c r="F51" s="6"/>
      <c r="G51" s="6"/>
      <c r="H51" s="6"/>
      <c r="I51" s="6"/>
      <c r="J51" s="29"/>
      <c r="K51" s="29"/>
      <c r="L51" s="46"/>
    </row>
    <row r="52" spans="1:12" s="33" customFormat="1" ht="15.75" x14ac:dyDescent="0.25">
      <c r="A52" s="48">
        <v>6</v>
      </c>
      <c r="B52" s="3" t="s">
        <v>9</v>
      </c>
      <c r="C52" s="4" t="s">
        <v>8</v>
      </c>
      <c r="D52" s="7">
        <v>2</v>
      </c>
      <c r="E52" s="36">
        <v>53784</v>
      </c>
      <c r="F52" s="6"/>
      <c r="G52" s="6"/>
      <c r="H52" s="6">
        <v>1</v>
      </c>
      <c r="I52" s="6">
        <v>20</v>
      </c>
      <c r="J52" s="29">
        <f t="shared" ref="J52:J54" si="4">G52+F52+(D52*E52)</f>
        <v>107568</v>
      </c>
      <c r="K52" s="29">
        <f t="shared" ref="K52:K54" si="5">J52*I52*H52</f>
        <v>2151360</v>
      </c>
      <c r="L52" s="46"/>
    </row>
    <row r="53" spans="1:12" s="33" customFormat="1" ht="15.75" x14ac:dyDescent="0.25">
      <c r="A53" s="40"/>
      <c r="B53" s="4"/>
      <c r="C53" s="4" t="s">
        <v>37</v>
      </c>
      <c r="D53" s="7">
        <v>1</v>
      </c>
      <c r="E53" s="36">
        <v>53784</v>
      </c>
      <c r="F53" s="6"/>
      <c r="G53" s="6"/>
      <c r="H53" s="6">
        <v>1</v>
      </c>
      <c r="I53" s="6">
        <v>40</v>
      </c>
      <c r="J53" s="29">
        <f t="shared" si="4"/>
        <v>53784</v>
      </c>
      <c r="K53" s="29">
        <f t="shared" si="5"/>
        <v>2151360</v>
      </c>
      <c r="L53" s="46"/>
    </row>
    <row r="54" spans="1:12" s="33" customFormat="1" ht="18.95" customHeight="1" x14ac:dyDescent="0.25">
      <c r="A54" s="40"/>
      <c r="B54" s="4"/>
      <c r="C54" s="4" t="s">
        <v>17</v>
      </c>
      <c r="D54" s="7">
        <v>1</v>
      </c>
      <c r="E54" s="36">
        <v>53784</v>
      </c>
      <c r="F54" s="6"/>
      <c r="G54" s="6"/>
      <c r="H54" s="6">
        <v>1</v>
      </c>
      <c r="I54" s="6">
        <v>40</v>
      </c>
      <c r="J54" s="29">
        <f t="shared" si="4"/>
        <v>53784</v>
      </c>
      <c r="K54" s="29">
        <f t="shared" si="5"/>
        <v>2151360</v>
      </c>
      <c r="L54" s="46"/>
    </row>
    <row r="55" spans="1:12" s="2" customFormat="1" ht="18.95" customHeight="1" x14ac:dyDescent="0.25">
      <c r="A55" s="49"/>
      <c r="B55" s="64" t="s">
        <v>1</v>
      </c>
      <c r="C55" s="64"/>
      <c r="D55" s="51"/>
      <c r="E55" s="52"/>
      <c r="F55" s="52">
        <f>SUM(F40:F48)</f>
        <v>0</v>
      </c>
      <c r="G55" s="52">
        <f>SUM(G40:G48)</f>
        <v>104000</v>
      </c>
      <c r="H55" s="53"/>
      <c r="I55" s="52"/>
      <c r="J55" s="54">
        <f>SUM(J40:J54)</f>
        <v>1072112</v>
      </c>
      <c r="K55" s="54">
        <f>SUM(K40:K54)</f>
        <v>77092160</v>
      </c>
      <c r="L55" s="52"/>
    </row>
    <row r="56" spans="1:12" s="2" customFormat="1" ht="19.5" customHeight="1" x14ac:dyDescent="0.25">
      <c r="A56" s="9"/>
      <c r="B56" s="10"/>
      <c r="C56" s="10"/>
      <c r="D56" s="11"/>
      <c r="E56" s="12"/>
      <c r="F56" s="12"/>
      <c r="G56" s="12"/>
      <c r="H56" s="13"/>
      <c r="I56" s="12"/>
      <c r="J56" s="12"/>
      <c r="K56" s="12"/>
      <c r="L56" s="12"/>
    </row>
    <row r="57" spans="1:12" s="2" customFormat="1" ht="19.5" customHeight="1" x14ac:dyDescent="0.25">
      <c r="A57" s="9"/>
      <c r="B57" s="10"/>
      <c r="C57" s="10"/>
      <c r="D57" s="11"/>
      <c r="E57" s="12"/>
      <c r="F57" s="12"/>
      <c r="G57" s="12"/>
      <c r="H57" s="13"/>
      <c r="I57" s="12"/>
      <c r="J57" s="12"/>
      <c r="K57" s="12"/>
      <c r="L57" s="12"/>
    </row>
    <row r="58" spans="1:12" s="2" customFormat="1" ht="29.25" customHeight="1" x14ac:dyDescent="0.25">
      <c r="A58" s="20" t="s">
        <v>12</v>
      </c>
      <c r="B58" s="57" t="s">
        <v>23</v>
      </c>
      <c r="C58" s="57"/>
      <c r="D58" s="57"/>
      <c r="E58" s="57"/>
      <c r="F58" s="57"/>
      <c r="G58" s="57"/>
      <c r="H58" s="57"/>
      <c r="I58" s="57"/>
      <c r="J58" s="57"/>
      <c r="K58" s="57"/>
      <c r="L58" s="57"/>
    </row>
    <row r="59" spans="1:12" s="8" customFormat="1" ht="15.75" x14ac:dyDescent="0.25">
      <c r="A59" s="25"/>
      <c r="B59" s="25"/>
      <c r="C59" s="25"/>
      <c r="D59" s="25"/>
      <c r="E59" s="25"/>
      <c r="F59" s="25"/>
      <c r="G59" s="25"/>
      <c r="H59" s="25"/>
      <c r="I59" s="25"/>
      <c r="J59" s="25"/>
      <c r="K59" s="25"/>
      <c r="L59" s="25"/>
    </row>
    <row r="60" spans="1:12" s="8" customFormat="1" ht="15.75" x14ac:dyDescent="0.25">
      <c r="A60" s="25"/>
      <c r="B60" s="25"/>
      <c r="C60" s="25"/>
      <c r="D60" s="25"/>
      <c r="E60" s="25"/>
      <c r="F60" s="25"/>
      <c r="G60" s="25"/>
      <c r="H60" s="25"/>
      <c r="I60" s="25"/>
      <c r="J60" s="25"/>
      <c r="K60" s="25"/>
      <c r="L60" s="25"/>
    </row>
    <row r="61" spans="1:12" s="8" customFormat="1" ht="15.75" x14ac:dyDescent="0.25">
      <c r="A61" s="25"/>
      <c r="B61" s="25"/>
      <c r="C61" s="25"/>
      <c r="D61" s="25"/>
      <c r="E61" s="25"/>
      <c r="F61" s="25"/>
      <c r="G61" s="25"/>
      <c r="H61" s="25"/>
      <c r="I61" s="25"/>
      <c r="J61" s="25"/>
      <c r="K61" s="25"/>
      <c r="L61" s="25"/>
    </row>
    <row r="62" spans="1:12" s="8" customFormat="1" ht="15.75" x14ac:dyDescent="0.25">
      <c r="A62" s="25"/>
      <c r="B62" s="25"/>
      <c r="C62" s="25"/>
      <c r="D62" s="25"/>
      <c r="E62" s="25"/>
      <c r="F62" s="25"/>
      <c r="G62" s="25"/>
      <c r="H62" s="25"/>
      <c r="I62" s="25"/>
      <c r="J62" s="25"/>
      <c r="K62" s="25"/>
      <c r="L62" s="25"/>
    </row>
    <row r="63" spans="1:12" s="8" customFormat="1" ht="15.75" x14ac:dyDescent="0.25">
      <c r="A63" s="25"/>
      <c r="B63" s="25"/>
      <c r="C63" s="25"/>
      <c r="D63" s="25"/>
      <c r="E63" s="25"/>
      <c r="F63" s="25"/>
      <c r="G63" s="25"/>
      <c r="H63" s="25"/>
      <c r="I63" s="25"/>
      <c r="J63" s="25"/>
      <c r="K63" s="25"/>
      <c r="L63" s="25"/>
    </row>
    <row r="64" spans="1:12" s="8" customFormat="1" ht="15.75" x14ac:dyDescent="0.25">
      <c r="A64" s="25"/>
      <c r="B64" s="25"/>
      <c r="C64" s="25"/>
      <c r="D64" s="25"/>
      <c r="E64" s="25"/>
      <c r="F64" s="25"/>
      <c r="G64" s="25"/>
      <c r="H64" s="25"/>
      <c r="I64" s="25"/>
      <c r="J64" s="25"/>
      <c r="K64" s="25"/>
      <c r="L64" s="25"/>
    </row>
    <row r="65" spans="1:12" s="8" customFormat="1" ht="15.75" x14ac:dyDescent="0.25">
      <c r="A65" s="25"/>
      <c r="B65" s="25"/>
      <c r="C65" s="25"/>
      <c r="D65" s="25"/>
      <c r="E65" s="25"/>
      <c r="F65" s="25"/>
      <c r="G65" s="25"/>
      <c r="H65" s="25"/>
      <c r="I65" s="25"/>
      <c r="J65" s="25"/>
      <c r="K65" s="25"/>
      <c r="L65" s="25"/>
    </row>
    <row r="66" spans="1:12" s="8" customFormat="1" ht="15.75" x14ac:dyDescent="0.25">
      <c r="A66" s="25"/>
      <c r="B66" s="25"/>
      <c r="C66" s="25"/>
      <c r="D66" s="25"/>
      <c r="E66" s="25"/>
      <c r="F66" s="25"/>
      <c r="G66" s="25"/>
      <c r="H66" s="25"/>
      <c r="I66" s="25"/>
      <c r="J66" s="25"/>
      <c r="K66" s="25"/>
      <c r="L66" s="25"/>
    </row>
    <row r="67" spans="1:12" s="8" customFormat="1" ht="15.75" x14ac:dyDescent="0.25">
      <c r="A67" s="25"/>
      <c r="B67" s="25"/>
      <c r="C67" s="25"/>
      <c r="D67" s="25"/>
      <c r="E67" s="25"/>
      <c r="F67" s="25"/>
      <c r="G67" s="25"/>
      <c r="H67" s="25"/>
      <c r="I67" s="25"/>
      <c r="J67" s="25"/>
      <c r="K67" s="25"/>
      <c r="L67" s="25"/>
    </row>
    <row r="68" spans="1:12" s="8" customFormat="1" ht="15.75" x14ac:dyDescent="0.25">
      <c r="A68" s="25"/>
      <c r="B68" s="25"/>
      <c r="C68" s="25"/>
      <c r="D68" s="25"/>
      <c r="E68" s="25"/>
      <c r="F68" s="25"/>
      <c r="G68" s="25"/>
      <c r="H68" s="25"/>
      <c r="I68" s="25"/>
      <c r="J68" s="25"/>
      <c r="K68" s="25"/>
      <c r="L68" s="25"/>
    </row>
    <row r="69" spans="1:12" s="8" customFormat="1" ht="15.75" x14ac:dyDescent="0.25">
      <c r="A69" s="25"/>
      <c r="B69" s="25"/>
      <c r="C69" s="25"/>
      <c r="D69" s="25"/>
      <c r="E69" s="25"/>
      <c r="F69" s="25"/>
      <c r="G69" s="25"/>
      <c r="H69" s="25"/>
      <c r="I69" s="25"/>
      <c r="J69" s="25"/>
      <c r="K69" s="25"/>
      <c r="L69" s="25"/>
    </row>
    <row r="70" spans="1:12" s="8" customFormat="1" ht="15.75" x14ac:dyDescent="0.25">
      <c r="A70" s="25"/>
      <c r="B70" s="25"/>
      <c r="C70" s="25"/>
      <c r="D70" s="25"/>
      <c r="E70" s="25"/>
      <c r="F70" s="25"/>
      <c r="G70" s="25"/>
      <c r="H70" s="25"/>
      <c r="I70" s="25"/>
      <c r="J70" s="25"/>
      <c r="K70" s="25"/>
      <c r="L70" s="25"/>
    </row>
    <row r="71" spans="1:12" s="8" customFormat="1" ht="15.75" x14ac:dyDescent="0.25">
      <c r="A71" s="25"/>
      <c r="B71" s="25"/>
      <c r="C71" s="25"/>
      <c r="D71" s="25"/>
      <c r="E71" s="25"/>
      <c r="F71" s="25"/>
      <c r="G71" s="25"/>
      <c r="H71" s="25"/>
      <c r="I71" s="25"/>
      <c r="J71" s="25"/>
      <c r="K71" s="25"/>
      <c r="L71" s="25"/>
    </row>
    <row r="72" spans="1:12" s="8" customFormat="1" ht="15.75" x14ac:dyDescent="0.25">
      <c r="A72" s="25"/>
      <c r="B72" s="25"/>
      <c r="C72" s="25"/>
      <c r="D72" s="25"/>
      <c r="E72" s="25"/>
      <c r="F72" s="25"/>
      <c r="G72" s="25"/>
      <c r="H72" s="25"/>
      <c r="I72" s="25"/>
      <c r="J72" s="25"/>
      <c r="K72" s="25"/>
      <c r="L72" s="25"/>
    </row>
    <row r="73" spans="1:12" s="8" customFormat="1" ht="15.75" x14ac:dyDescent="0.25">
      <c r="A73" s="25"/>
      <c r="B73" s="25"/>
      <c r="C73" s="25"/>
      <c r="D73" s="25"/>
      <c r="E73" s="25"/>
      <c r="F73" s="25"/>
      <c r="G73" s="25"/>
      <c r="H73" s="25"/>
      <c r="I73" s="25"/>
      <c r="J73" s="25"/>
      <c r="K73" s="25"/>
      <c r="L73" s="25"/>
    </row>
    <row r="74" spans="1:12" s="8" customFormat="1" ht="15.75" x14ac:dyDescent="0.25">
      <c r="A74" s="25"/>
      <c r="B74" s="25"/>
      <c r="C74" s="25"/>
      <c r="D74" s="25"/>
      <c r="E74" s="25"/>
      <c r="F74" s="25"/>
      <c r="G74" s="25"/>
      <c r="H74" s="25"/>
      <c r="I74" s="25"/>
      <c r="J74" s="25"/>
      <c r="K74" s="25"/>
      <c r="L74" s="25"/>
    </row>
    <row r="75" spans="1:12" s="8" customFormat="1" ht="15.75" x14ac:dyDescent="0.25">
      <c r="A75" s="25"/>
      <c r="B75" s="25"/>
      <c r="C75" s="25"/>
      <c r="D75" s="25"/>
      <c r="E75" s="25"/>
      <c r="F75" s="25"/>
      <c r="G75" s="25"/>
      <c r="H75" s="25"/>
      <c r="I75" s="25"/>
      <c r="J75" s="25"/>
      <c r="K75" s="25"/>
      <c r="L75" s="25"/>
    </row>
    <row r="76" spans="1:12" s="8" customFormat="1" ht="15.75" x14ac:dyDescent="0.25">
      <c r="A76" s="25"/>
      <c r="B76" s="25"/>
      <c r="C76" s="25"/>
      <c r="D76" s="25"/>
      <c r="E76" s="25"/>
      <c r="F76" s="25"/>
      <c r="G76" s="25"/>
      <c r="H76" s="25"/>
      <c r="I76" s="25"/>
      <c r="J76" s="25"/>
      <c r="K76" s="26"/>
      <c r="L76" s="26"/>
    </row>
    <row r="77" spans="1:12" s="8" customFormat="1" ht="15.75" x14ac:dyDescent="0.25">
      <c r="A77" s="25"/>
      <c r="B77" s="25"/>
      <c r="C77" s="25"/>
      <c r="D77" s="25"/>
      <c r="E77" s="25"/>
      <c r="F77" s="25"/>
      <c r="G77" s="25"/>
      <c r="H77" s="25"/>
      <c r="I77" s="25"/>
      <c r="J77" s="25"/>
      <c r="K77" s="26"/>
      <c r="L77" s="26"/>
    </row>
    <row r="78" spans="1:12" s="8" customFormat="1" ht="15.75" x14ac:dyDescent="0.25">
      <c r="A78" s="25"/>
      <c r="B78" s="25"/>
      <c r="C78" s="25"/>
      <c r="D78" s="25"/>
      <c r="E78" s="25"/>
      <c r="F78" s="25"/>
      <c r="G78" s="25"/>
      <c r="H78" s="25"/>
      <c r="I78" s="25"/>
      <c r="J78" s="25"/>
      <c r="K78" s="26"/>
      <c r="L78" s="26"/>
    </row>
    <row r="79" spans="1:12" s="8" customFormat="1" ht="15.75" x14ac:dyDescent="0.25">
      <c r="A79" s="25"/>
      <c r="B79" s="25"/>
      <c r="C79" s="25"/>
      <c r="D79" s="25"/>
      <c r="E79" s="25"/>
      <c r="F79" s="25"/>
      <c r="G79" s="25"/>
      <c r="H79" s="25"/>
      <c r="I79" s="25"/>
      <c r="J79" s="25"/>
      <c r="K79" s="26"/>
      <c r="L79" s="26"/>
    </row>
    <row r="80" spans="1:12" s="8" customFormat="1" ht="15.75" x14ac:dyDescent="0.25">
      <c r="A80" s="25"/>
      <c r="B80" s="25"/>
      <c r="C80" s="25"/>
      <c r="D80" s="25"/>
      <c r="E80" s="25"/>
      <c r="F80" s="25"/>
      <c r="G80" s="25"/>
      <c r="H80" s="25"/>
      <c r="I80" s="25"/>
      <c r="J80" s="25"/>
      <c r="K80" s="26"/>
      <c r="L80" s="26"/>
    </row>
    <row r="81" spans="1:12" s="8" customFormat="1" ht="15.75" x14ac:dyDescent="0.25">
      <c r="A81" s="25"/>
      <c r="B81" s="25"/>
      <c r="C81" s="25"/>
      <c r="D81" s="25"/>
      <c r="E81" s="25"/>
      <c r="F81" s="25"/>
      <c r="G81" s="25"/>
      <c r="H81" s="25"/>
      <c r="I81" s="25"/>
      <c r="J81" s="25"/>
      <c r="K81" s="26"/>
      <c r="L81" s="26"/>
    </row>
    <row r="82" spans="1:12" s="8" customFormat="1" ht="15.75" x14ac:dyDescent="0.25">
      <c r="A82" s="25"/>
      <c r="B82" s="25"/>
      <c r="C82" s="25"/>
      <c r="D82" s="25"/>
      <c r="E82" s="25"/>
      <c r="F82" s="25"/>
      <c r="G82" s="25"/>
      <c r="H82" s="25"/>
      <c r="I82" s="25"/>
      <c r="J82" s="25"/>
      <c r="K82" s="26"/>
      <c r="L82" s="26"/>
    </row>
    <row r="83" spans="1:12" s="8" customFormat="1" ht="15.75" x14ac:dyDescent="0.25">
      <c r="A83" s="25"/>
      <c r="B83" s="25"/>
      <c r="C83" s="25"/>
      <c r="D83" s="25"/>
      <c r="E83" s="25"/>
      <c r="F83" s="25"/>
      <c r="G83" s="25"/>
      <c r="H83" s="25"/>
      <c r="I83" s="25"/>
      <c r="J83" s="25"/>
      <c r="K83" s="26"/>
      <c r="L83" s="26"/>
    </row>
    <row r="84" spans="1:12" s="8" customFormat="1" ht="15.75" x14ac:dyDescent="0.25">
      <c r="A84" s="25"/>
      <c r="B84" s="25"/>
      <c r="C84" s="25"/>
      <c r="D84" s="25"/>
      <c r="E84" s="25"/>
      <c r="F84" s="25"/>
      <c r="G84" s="25"/>
      <c r="H84" s="25"/>
      <c r="I84" s="25"/>
      <c r="J84" s="25"/>
      <c r="K84" s="26"/>
      <c r="L84" s="26"/>
    </row>
    <row r="85" spans="1:12" s="8" customFormat="1" ht="15.75" x14ac:dyDescent="0.25">
      <c r="A85" s="25"/>
      <c r="B85" s="25"/>
      <c r="C85" s="25"/>
      <c r="D85" s="25"/>
      <c r="E85" s="25"/>
      <c r="F85" s="25"/>
      <c r="G85" s="25"/>
      <c r="H85" s="25"/>
      <c r="I85" s="25"/>
      <c r="J85" s="25"/>
      <c r="K85" s="30"/>
      <c r="L85" s="30"/>
    </row>
    <row r="86" spans="1:12" s="8" customFormat="1" ht="15.75" x14ac:dyDescent="0.25">
      <c r="A86" s="25"/>
      <c r="B86" s="25"/>
      <c r="C86" s="25"/>
      <c r="D86" s="25"/>
      <c r="E86" s="25"/>
      <c r="F86" s="25"/>
      <c r="G86" s="25"/>
      <c r="H86" s="25"/>
      <c r="I86" s="25"/>
      <c r="J86" s="25"/>
      <c r="K86" s="31">
        <f>$K$34</f>
        <v>225622400</v>
      </c>
      <c r="L86" s="30"/>
    </row>
    <row r="87" spans="1:12" s="8" customFormat="1" ht="15.75" x14ac:dyDescent="0.25">
      <c r="A87" s="25"/>
      <c r="B87" s="25"/>
      <c r="C87" s="25"/>
      <c r="D87" s="25"/>
      <c r="E87" s="25"/>
      <c r="F87" s="25"/>
      <c r="G87" s="25"/>
      <c r="H87" s="25"/>
      <c r="I87" s="25"/>
      <c r="J87" s="25"/>
      <c r="K87" s="31">
        <f>$K$55</f>
        <v>77092160</v>
      </c>
      <c r="L87" s="32"/>
    </row>
    <row r="88" spans="1:12" s="8" customFormat="1" ht="15.75" x14ac:dyDescent="0.25">
      <c r="A88" s="25"/>
      <c r="B88" s="25"/>
      <c r="C88" s="25"/>
      <c r="D88" s="25"/>
      <c r="E88" s="25"/>
      <c r="F88" s="25"/>
      <c r="G88" s="25"/>
      <c r="H88" s="25"/>
      <c r="I88" s="25"/>
      <c r="J88" s="25"/>
      <c r="K88" s="31">
        <f>K86-K87</f>
        <v>148530240</v>
      </c>
      <c r="L88" s="32">
        <f>K88/K86*100%</f>
        <v>0.65831335895726661</v>
      </c>
    </row>
    <row r="89" spans="1:12" s="8" customFormat="1" ht="15.75" x14ac:dyDescent="0.25">
      <c r="A89" s="25"/>
      <c r="B89" s="25"/>
      <c r="C89" s="25"/>
      <c r="D89" s="25"/>
      <c r="E89" s="25"/>
      <c r="F89" s="25"/>
      <c r="G89" s="25"/>
      <c r="H89" s="25"/>
      <c r="I89" s="25"/>
      <c r="J89" s="25"/>
      <c r="K89" s="30"/>
      <c r="L89" s="32">
        <f>K87/K86*100%</f>
        <v>0.34168664104273333</v>
      </c>
    </row>
    <row r="90" spans="1:12" s="2" customFormat="1" ht="20.100000000000001" customHeight="1" x14ac:dyDescent="0.25">
      <c r="A90" s="24"/>
      <c r="B90" s="27"/>
      <c r="C90" s="28"/>
      <c r="D90" s="28"/>
      <c r="E90" s="28"/>
      <c r="F90" s="28"/>
      <c r="G90" s="23"/>
      <c r="H90" s="23"/>
      <c r="I90" s="23"/>
      <c r="J90" s="23"/>
      <c r="K90" s="23"/>
      <c r="L90" s="23"/>
    </row>
  </sheetData>
  <sheetProtection selectLockedCells="1" selectUnlockedCells="1"/>
  <mergeCells count="13">
    <mergeCell ref="B7:K7"/>
    <mergeCell ref="B1:K1"/>
    <mergeCell ref="B2:K2"/>
    <mergeCell ref="B3:K3"/>
    <mergeCell ref="B5:C6"/>
    <mergeCell ref="I5:K6"/>
    <mergeCell ref="B55:C55"/>
    <mergeCell ref="B58:L58"/>
    <mergeCell ref="B8:K8"/>
    <mergeCell ref="B9:K9"/>
    <mergeCell ref="B34:C34"/>
    <mergeCell ref="B35:L35"/>
    <mergeCell ref="B36:L36"/>
  </mergeCells>
  <printOptions horizontalCentered="1" verticalCentered="1"/>
  <pageMargins left="0.196850393700787" right="0.23622047244094499" top="0.27559055118110198" bottom="0.31496062992126" header="0.27559055118110198" footer="0.31496062992126"/>
  <pageSetup paperSize="9" orientation="landscape" horizontalDpi="300" verticalDpi="300" r:id="rId1"/>
  <headerFooter>
    <oddFooter xml:space="preserve">&amp;R&amp;".VnTime,Regular"&amp;14&amp;P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416FCF-C815-4F89-93EF-41D4AED4E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878864A-D0F4-441E-A901-D68737BA4602}">
  <ds:schemaRefs>
    <ds:schemaRef ds:uri="http://purl.org/dc/terms/"/>
    <ds:schemaRef ds:uri="http://schemas.microsoft.com/office/2006/metadata/propertie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A0F4872-7B7F-4881-85EF-F875191CE1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6</vt:lpstr>
      <vt:lpstr>7</vt:lpstr>
      <vt:lpstr>8</vt:lpstr>
      <vt:lpstr>9</vt:lpstr>
      <vt:lpstr>12</vt:lpstr>
      <vt:lpstr>13</vt:lpstr>
      <vt:lpstr>14</vt:lpstr>
    </vt:vector>
  </TitlesOfParts>
  <Company>DAI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Hong</dc:creator>
  <cp:lastModifiedBy>Metrology Department STAMEQ</cp:lastModifiedBy>
  <cp:lastPrinted>2020-12-23T04:00:40Z</cp:lastPrinted>
  <dcterms:created xsi:type="dcterms:W3CDTF">2009-12-17T01:25:31Z</dcterms:created>
  <dcterms:modified xsi:type="dcterms:W3CDTF">2025-10-03T10:09:33Z</dcterms:modified>
</cp:coreProperties>
</file>