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D:\1. Trung ổ D (Main)\(1) Công việc PPP\2. VP PPP\0. Xây dựng Luật, NĐ, TT\15. Nghị định BT\"/>
    </mc:Choice>
  </mc:AlternateContent>
  <xr:revisionPtr revIDLastSave="0" documentId="13_ncr:1_{34D4182D-1D51-4DA5-8494-CD5D18D2A374}" xr6:coauthVersionLast="47" xr6:coauthVersionMax="47" xr10:uidLastSave="{00000000-0000-0000-0000-000000000000}"/>
  <bookViews>
    <workbookView xWindow="-110" yWindow="-110" windowWidth="25820" windowHeight="14020" xr2:uid="{00000000-000D-0000-FFFF-FFFF00000000}"/>
  </bookViews>
  <sheets>
    <sheet name="TÍNH TOÁN CHI PHÍ" sheetId="3" r:id="rId1"/>
    <sheet name="Lương, Quản lý và Văn phòng" sheetId="4" r:id="rId2"/>
  </sheets>
  <calcPr calcId="181029"/>
</workbook>
</file>

<file path=xl/calcChain.xml><?xml version="1.0" encoding="utf-8"?>
<calcChain xmlns="http://schemas.openxmlformats.org/spreadsheetml/2006/main">
  <c r="J58" i="3" l="1"/>
  <c r="K58" i="3" s="1"/>
  <c r="J57" i="3"/>
  <c r="K57" i="3" s="1"/>
  <c r="J56" i="3"/>
  <c r="K56" i="3" s="1"/>
  <c r="J55" i="3"/>
  <c r="K55" i="3" s="1"/>
  <c r="J54" i="3"/>
  <c r="K54" i="3" s="1"/>
  <c r="J53" i="3"/>
  <c r="K53" i="3" s="1"/>
  <c r="J52" i="3"/>
  <c r="K52" i="3" s="1"/>
  <c r="J50" i="3"/>
  <c r="K50" i="3" s="1"/>
  <c r="J49" i="3"/>
  <c r="K49" i="3" s="1"/>
  <c r="J48" i="3"/>
  <c r="K48" i="3" s="1"/>
  <c r="J47" i="3"/>
  <c r="K47" i="3" s="1"/>
  <c r="J46" i="3"/>
  <c r="K46" i="3" s="1"/>
  <c r="J44" i="3"/>
  <c r="K44" i="3" s="1"/>
  <c r="J43" i="3"/>
  <c r="K43" i="3" s="1"/>
  <c r="J42" i="3"/>
  <c r="K42" i="3" s="1"/>
  <c r="J41" i="3"/>
  <c r="K41" i="3" s="1"/>
  <c r="J39" i="3"/>
  <c r="J10" i="3"/>
  <c r="K10" i="3" s="1"/>
  <c r="J8" i="3"/>
  <c r="K8" i="3" s="1"/>
  <c r="J24" i="3"/>
  <c r="K24" i="3" s="1"/>
  <c r="J13" i="3"/>
  <c r="K13" i="3" s="1"/>
  <c r="J12" i="3"/>
  <c r="K12" i="3" s="1"/>
  <c r="J11" i="3"/>
  <c r="K11" i="3" s="1"/>
  <c r="C10" i="4"/>
  <c r="B10" i="4"/>
  <c r="F10" i="4" s="1"/>
  <c r="J23" i="3"/>
  <c r="K23" i="3" s="1"/>
  <c r="J18" i="3"/>
  <c r="K18" i="3" s="1"/>
  <c r="J19" i="3"/>
  <c r="K19" i="3" s="1"/>
  <c r="J26" i="3"/>
  <c r="K26" i="3" s="1"/>
  <c r="J17" i="3"/>
  <c r="K17" i="3" s="1"/>
  <c r="J16" i="3"/>
  <c r="K16" i="3" s="1"/>
  <c r="J21" i="3"/>
  <c r="K21" i="3" s="1"/>
  <c r="J22" i="3"/>
  <c r="K22" i="3" s="1"/>
  <c r="J25" i="3"/>
  <c r="K25" i="3" s="1"/>
  <c r="J27" i="3"/>
  <c r="K27" i="3" s="1"/>
  <c r="J15" i="3"/>
  <c r="K15" i="3" s="1"/>
  <c r="J59" i="3" l="1"/>
  <c r="K39" i="3"/>
  <c r="K59" i="3" s="1"/>
  <c r="K28" i="3"/>
  <c r="J28" i="3"/>
</calcChain>
</file>

<file path=xl/sharedStrings.xml><?xml version="1.0" encoding="utf-8"?>
<sst xmlns="http://schemas.openxmlformats.org/spreadsheetml/2006/main" count="111" uniqueCount="61">
  <si>
    <t>STT</t>
  </si>
  <si>
    <t>TỔNG</t>
  </si>
  <si>
    <t>Phí</t>
  </si>
  <si>
    <t>Lệ phí</t>
  </si>
  <si>
    <t>Ghi chú</t>
  </si>
  <si>
    <t>Khác</t>
  </si>
  <si>
    <t>Nộp hồ sơ</t>
  </si>
  <si>
    <t>Trực tiếp</t>
  </si>
  <si>
    <t>Nhận kết quả</t>
  </si>
  <si>
    <t>Các công việc 
khi thực hiện TTHC</t>
  </si>
  <si>
    <t>Số lượng đối tượng tuân thủ/01 năm</t>
  </si>
  <si>
    <t>Các hoạt động/ cách thức thực hiện cụ thể</t>
  </si>
  <si>
    <t>Số lần thực hiện/ 01 năm</t>
  </si>
  <si>
    <t>Hoạt động 1</t>
  </si>
  <si>
    <t>Internet</t>
  </si>
  <si>
    <t>Nộp phí, lệ phí, chi phí khác</t>
  </si>
  <si>
    <t>Chi phí khác</t>
  </si>
  <si>
    <t>3.3</t>
  </si>
  <si>
    <t>3.2</t>
  </si>
  <si>
    <t>3.1</t>
  </si>
  <si>
    <t>Hoạt động 2</t>
  </si>
  <si>
    <r>
      <t xml:space="preserve">Thời gian thực hiện </t>
    </r>
    <r>
      <rPr>
        <sz val="12"/>
        <color indexed="8"/>
        <rFont val="Times New Roman"/>
        <family val="1"/>
      </rPr>
      <t>(giờ)</t>
    </r>
  </si>
  <si>
    <r>
      <rPr>
        <b/>
        <sz val="12"/>
        <color indexed="8"/>
        <rFont val="Times New Roman"/>
        <family val="1"/>
      </rPr>
      <t>Mức TNBQ/ 01 giờ làm việc</t>
    </r>
    <r>
      <rPr>
        <sz val="12"/>
        <color indexed="8"/>
        <rFont val="Times New Roman"/>
        <family val="1"/>
      </rPr>
      <t xml:space="preserve"> (đồng)</t>
    </r>
  </si>
  <si>
    <r>
      <t xml:space="preserve">Mức chi phí thuê tư vấn, dịch vụ </t>
    </r>
    <r>
      <rPr>
        <sz val="12"/>
        <color indexed="8"/>
        <rFont val="Times New Roman"/>
        <family val="1"/>
      </rPr>
      <t>(đồng)</t>
    </r>
  </si>
  <si>
    <r>
      <t xml:space="preserve">Mức phí, lệ phí, chi phí khác </t>
    </r>
    <r>
      <rPr>
        <sz val="12"/>
        <color indexed="8"/>
        <rFont val="Times New Roman"/>
        <family val="1"/>
      </rPr>
      <t>(đồng)</t>
    </r>
  </si>
  <si>
    <r>
      <t xml:space="preserve">Chi phí thực hiện TTHC </t>
    </r>
    <r>
      <rPr>
        <sz val="12"/>
        <color indexed="8"/>
        <rFont val="Times New Roman"/>
        <family val="1"/>
      </rPr>
      <t>(đồng)</t>
    </r>
  </si>
  <si>
    <r>
      <t xml:space="preserve">Tổng chi phí thực hiện TTHC/
01 năm </t>
    </r>
    <r>
      <rPr>
        <sz val="12"/>
        <color indexed="8"/>
        <rFont val="Times New Roman"/>
        <family val="1"/>
      </rPr>
      <t>(đồng)</t>
    </r>
  </si>
  <si>
    <r>
      <rPr>
        <b/>
        <sz val="12"/>
        <color indexed="8"/>
        <rFont val="Times New Roman"/>
        <family val="1"/>
      </rPr>
      <t>Chuẩn bị, phục vụ việc kiểm tra, đánh giá c ủa cơ quan có thẩm quyền</t>
    </r>
    <r>
      <rPr>
        <sz val="12"/>
        <color indexed="8"/>
        <rFont val="Times New Roman"/>
        <family val="1"/>
      </rPr>
      <t xml:space="preserve"> (nếu có)</t>
    </r>
  </si>
  <si>
    <r>
      <rPr>
        <b/>
        <sz val="12"/>
        <color indexed="8"/>
        <rFont val="Times New Roman"/>
        <family val="1"/>
      </rPr>
      <t>Công việc khác</t>
    </r>
    <r>
      <rPr>
        <sz val="12"/>
        <color indexed="8"/>
        <rFont val="Times New Roman"/>
        <family val="1"/>
      </rPr>
      <t xml:space="preserve"> (nếu có)</t>
    </r>
  </si>
  <si>
    <t>Bưu chính</t>
  </si>
  <si>
    <t xml:space="preserve">Bưu chính </t>
  </si>
  <si>
    <t>CHI PHÍ LƯƠNG, VĂN PHÒNG VÀ QUẢN LÝ</t>
  </si>
  <si>
    <t>Lương nhân viên theo tháng</t>
  </si>
  <si>
    <t>Lương người quản lý theo tháng</t>
  </si>
  <si>
    <t>Lương trả người quản lý (quy đổi theo mức lương giờ)</t>
  </si>
  <si>
    <t>Lương trả nhân viên (quy đổi theo mức lương giờ)</t>
  </si>
  <si>
    <t>Mức độ tham gia của người quản lý vào thực hiện hoạt động</t>
  </si>
  <si>
    <t>Chi phí văn phòng (%)</t>
  </si>
  <si>
    <t>Chi phí trung bình cho mỗi giờ hoạt động (VND)</t>
  </si>
  <si>
    <t>Nguồn số liệu</t>
  </si>
  <si>
    <t xml:space="preserve">(i) Mức lương của người quản lý và lương nhân viên áp dụng theo mức lương tương ứng đối với các ngành, lĩnh vực liên quan có trong phụ lục đính kèm tài liệu này.
(ii) Mức độ tham gia của người quản lý vào thực hiện thủ tục là 20% (mức trung bình hiện nay và theo thông lệ quốc tế). Trường hợp cá nhân thực hiện TTHC thì lương trả người quản lý tính bằng 0 và mức độ tham gia của người quản lý vào thực hiện hoạt động cũng bằng 0.
(iii) Chi phí văn phòng (gồm cả đi lại...) liên quan đến thực hiện thủ tục là 20% lương (thông lệ quốc tế là 25%-30%, tuy nhiên vì chi phí văn phòng ở Việt Nam ở mức thấp so với thế giới nên tính ở mức thấp là 20%). Trường hợp cá nhân thực hiện TTHC, đây là chi phí đi lại và các loại chi phí phát sinh khác (gửi xe, v.v.) phục vụ các hoạt động liên quan.
</t>
  </si>
  <si>
    <t>Hoàn chỉnh hồ sơ theo yêu cầu của thủ tục trước khi nộp (kiểm tra lại tất cả hồ sơ theo yêu cầu) bao gồm thời gian đi lại. Chi phí này không bao gồm chi phí bưu chính trong trường hợp nộp qua đường bưu chính</t>
  </si>
  <si>
    <t>Thời gian đi lại để nhận kết quả</t>
  </si>
  <si>
    <t>Không phát sinh phí, lệ phí, chi phí khác</t>
  </si>
  <si>
    <t>Chuẩn bị các giấy tờ chứng thực tư cách pháp lý, năng lực, kinh nghiệm của nhà đầu tư</t>
  </si>
  <si>
    <t>Biểu mẫu số 04/ĐGTĐ-SCM</t>
  </si>
  <si>
    <t>Tìm hiểu thủ tục</t>
  </si>
  <si>
    <t>Nhà đầu tư tìm hiểu quy định về trình tự, thủ tục đề xuất dự án không thuộc diện chấp thuận chủ trương đầu tư trong Luật và Nghị định</t>
  </si>
  <si>
    <t>Văn bản đề nghị thực hiện dự án đầu tư, gồm cả cam kết chịu mọi chi phí, rủi ro nếu dự án không được chấp thuận</t>
  </si>
  <si>
    <t>Chuẩn bị hồ sơ đề xuất dự án đầu tư</t>
  </si>
  <si>
    <t>Hồ sơ về tư cách pháp lý, năng lực tài chính của nhà đầu tư;</t>
  </si>
  <si>
    <t>Soạn thảo văn bản</t>
  </si>
  <si>
    <t>Nội dung thông tin dự án</t>
  </si>
  <si>
    <t xml:space="preserve"> Nghiên cứu dự án, chuẩn bị nội dung thông tin dự án gửi đến cơ quan nhà nước có thẩm quyền; tiền in ấn, photocopy (nếu có)</t>
  </si>
  <si>
    <t>Chi phí này là do nhà đầu tư tự thực hiện. Do đó, bảng lương và thời gian thực hiện thay đổi theo từng doanh nghiệp. Chi phí tuân thủ đang tính toán cho 18 doanh nghiệp đề xuất 01 dự án/năm</t>
  </si>
  <si>
    <t xml:space="preserve">Số lượng đối tượng áp dụng được dựa trên số liệu thực tế năm 2022 tại Báo cáo số 6071/BKHĐT-QLĐT ngày 31/7/2023 </t>
  </si>
  <si>
    <t xml:space="preserve">Phụ lục 02. BIỂU MẪU TÍNH CHI PHÍ TUÂN THỦ THỦ TỤC HÀNH CHÍNH 									
(Theo Thông tư số 03/2022/TT-BTP ngày 10 tháng 02  năm 2022 của Bộ trưởng Bộ Tư pháp)									</t>
  </si>
  <si>
    <r>
      <t xml:space="preserve">CHI PHÍ TUÂN THỦ THỦ TỤC HÀNH CHÍNH 
</t>
    </r>
    <r>
      <rPr>
        <i/>
        <sz val="14"/>
        <color indexed="8"/>
        <rFont val="Times New Roman"/>
        <family val="1"/>
      </rPr>
      <t>(ban hành kèm theo Báo cáo số………../BC-BTC ngày…..tháng    năm 2025 của Bộ Tài chính)</t>
    </r>
  </si>
  <si>
    <t>BỘ TÀI CHÍNH</t>
  </si>
  <si>
    <t>TÊN THỦ TỤC HÀNH CHÍNH 2: Thẩm định nội dung điều chỉnh báo cáo nghiên cứu khả thi, quyết định phê duyệt điều chỉnh dự án PPP do nhà đầu tư đề xuất</t>
  </si>
  <si>
    <t>TÊN THỦ TỤC HÀNH CHÍNH 1: Thẩm định báo cáo nghiên cứu khả thi, quyết định phê duyệt dự án PPP do nhà đầu tư đề xuất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</si>
</sst>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Red]0.0"/>
  </numFmts>
  <fonts count="28" x14ac:knownFonts="1">
    <font>
      <sz val="11"/>
      <color theme="1"/>
      <name val="Arial"/>
      <family val="2"/>
      <scheme val="minor"/>
    </font>
    <font>
      <sz val="8"/>
      <name val="Calibri"/>
      <family val="2"/>
    </font>
    <font>
      <b/>
      <sz val="12"/>
      <color indexed="8"/>
      <name val="Times New Roman"/>
      <family val="1"/>
    </font>
    <font>
      <sz val="12"/>
      <color indexed="8"/>
      <name val="Times New Roman"/>
      <family val="1"/>
    </font>
    <font>
      <b/>
      <sz val="12"/>
      <name val="Times New Roman"/>
      <family val="1"/>
    </font>
    <font>
      <sz val="12"/>
      <name val="Times New Roman"/>
      <family val="1"/>
    </font>
    <font>
      <sz val="11"/>
      <color indexed="8"/>
      <name val="Times New Roman"/>
      <family val="1"/>
    </font>
    <font>
      <b/>
      <sz val="11"/>
      <color indexed="8"/>
      <name val="Times New Roman"/>
      <family val="1"/>
    </font>
    <font>
      <b/>
      <sz val="9"/>
      <name val="Tahoma"/>
      <family val="2"/>
    </font>
    <font>
      <sz val="9"/>
      <name val="Tahoma"/>
      <family val="2"/>
    </font>
    <font>
      <i/>
      <sz val="9"/>
      <name val="Tahoma"/>
      <family val="2"/>
    </font>
    <font>
      <i/>
      <sz val="14"/>
      <color indexed="8"/>
      <name val="Times New Roman"/>
      <family val="1"/>
    </font>
    <font>
      <b/>
      <sz val="14"/>
      <color indexed="8"/>
      <name val="Times New Roman"/>
      <family val="1"/>
    </font>
    <font>
      <sz val="10"/>
      <color theme="1"/>
      <name val="Tahoma"/>
      <family val="2"/>
    </font>
    <font>
      <sz val="12"/>
      <color theme="1"/>
      <name val="Times New Roman"/>
      <family val="1"/>
    </font>
    <font>
      <b/>
      <sz val="12"/>
      <color theme="1"/>
      <name val="Times New Roman"/>
      <family val="1"/>
    </font>
    <font>
      <b/>
      <i/>
      <sz val="13"/>
      <color theme="1"/>
      <name val="Times New Roman"/>
      <family val="1"/>
    </font>
    <font>
      <sz val="13"/>
      <color rgb="FF000000"/>
      <name val="Times New Roman"/>
      <family val="1"/>
    </font>
    <font>
      <sz val="13"/>
      <color theme="1"/>
      <name val="Times New Roman"/>
      <family val="1"/>
    </font>
    <font>
      <sz val="11"/>
      <color indexed="8"/>
      <name val="Times New Roman"/>
      <family val="1"/>
      <charset val="163"/>
      <scheme val="major"/>
    </font>
    <font>
      <b/>
      <sz val="13"/>
      <color theme="1"/>
      <name val="Times New Roman"/>
      <family val="1"/>
    </font>
    <font>
      <b/>
      <sz val="14"/>
      <color theme="1"/>
      <name val="Times New Roman"/>
      <family val="1"/>
    </font>
    <font>
      <sz val="11"/>
      <color indexed="8"/>
      <name val="Calibri"/>
      <family val="2"/>
    </font>
    <font>
      <b/>
      <sz val="13"/>
      <color indexed="8"/>
      <name val="Times New Roman"/>
      <family val="1"/>
    </font>
    <font>
      <sz val="13"/>
      <name val="Times New Roman"/>
      <family val="1"/>
    </font>
    <font>
      <sz val="14"/>
      <color theme="1"/>
      <name val="Times New Roman"/>
      <family val="1"/>
    </font>
    <font>
      <sz val="14"/>
      <name val="Times New Roman"/>
      <family val="1"/>
    </font>
    <font>
      <sz val="14"/>
      <color indexed="8"/>
      <name val="Times New Roman"/>
      <family val="1"/>
    </font>
  </fonts>
  <fills count="9">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indexed="44"/>
        <bgColor indexed="64"/>
      </patternFill>
    </fill>
    <fill>
      <patternFill patternType="solid">
        <fgColor indexed="51"/>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2">
    <xf numFmtId="0" fontId="0" fillId="0" borderId="0"/>
    <xf numFmtId="43" fontId="22" fillId="0" borderId="0" applyFont="0" applyFill="0" applyBorder="0" applyAlignment="0" applyProtection="0"/>
  </cellStyleXfs>
  <cellXfs count="105">
    <xf numFmtId="0" fontId="0" fillId="0" borderId="0" xfId="0"/>
    <xf numFmtId="0" fontId="13" fillId="0" borderId="0" xfId="0" applyFont="1" applyAlignment="1">
      <alignment vertical="center"/>
    </xf>
    <xf numFmtId="0" fontId="14" fillId="0" borderId="0" xfId="0" applyFont="1" applyAlignment="1">
      <alignment vertical="center"/>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pplyProtection="1">
      <alignment horizontal="center" vertical="center" wrapText="1"/>
      <protection locked="0"/>
    </xf>
    <xf numFmtId="4" fontId="2" fillId="0" borderId="3" xfId="0" applyNumberFormat="1" applyFont="1" applyBorder="1" applyAlignment="1" applyProtection="1">
      <alignment horizontal="center" vertical="center" wrapText="1"/>
      <protection locked="0"/>
    </xf>
    <xf numFmtId="0" fontId="2" fillId="0" borderId="4" xfId="0" quotePrefix="1"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3" fontId="3" fillId="0" borderId="6" xfId="0" applyNumberFormat="1"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3" fillId="0" borderId="4" xfId="0" quotePrefix="1"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3" fontId="2" fillId="0" borderId="9" xfId="0" applyNumberFormat="1" applyFont="1" applyBorder="1" applyAlignment="1" applyProtection="1">
      <alignment horizontal="right" vertical="center" wrapText="1"/>
      <protection locked="0"/>
    </xf>
    <xf numFmtId="164" fontId="2" fillId="0" borderId="10" xfId="0" applyNumberFormat="1" applyFont="1" applyBorder="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13" fillId="0" borderId="0" xfId="0" applyFont="1" applyAlignment="1" applyProtection="1">
      <alignment vertical="center"/>
      <protection locked="0"/>
    </xf>
    <xf numFmtId="164" fontId="13" fillId="0" borderId="0" xfId="0" applyNumberFormat="1" applyFont="1" applyAlignment="1" applyProtection="1">
      <alignment vertical="center"/>
      <protection locked="0"/>
    </xf>
    <xf numFmtId="3" fontId="13" fillId="0" borderId="0" xfId="0" applyNumberFormat="1" applyFont="1" applyAlignment="1" applyProtection="1">
      <alignment vertical="center"/>
      <protection locked="0"/>
    </xf>
    <xf numFmtId="0" fontId="16" fillId="0" borderId="0" xfId="0" applyFont="1" applyAlignment="1" applyProtection="1">
      <alignment vertical="top" wrapText="1"/>
      <protection locked="0"/>
    </xf>
    <xf numFmtId="0" fontId="2" fillId="0" borderId="0" xfId="0" applyFont="1" applyAlignment="1" applyProtection="1">
      <alignment horizontal="center" vertical="center"/>
      <protection locked="0"/>
    </xf>
    <xf numFmtId="0" fontId="3"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4" fillId="0" borderId="5" xfId="0" applyFont="1" applyBorder="1" applyAlignment="1" applyProtection="1">
      <alignment vertical="center"/>
      <protection locked="0"/>
    </xf>
    <xf numFmtId="164" fontId="2" fillId="0" borderId="2" xfId="0" applyNumberFormat="1" applyFont="1" applyBorder="1" applyAlignment="1">
      <alignment horizontal="center" vertical="center" wrapText="1"/>
    </xf>
    <xf numFmtId="0" fontId="17" fillId="0" borderId="0" xfId="0" applyFont="1"/>
    <xf numFmtId="0" fontId="6" fillId="2" borderId="0" xfId="0" applyFont="1" applyFill="1"/>
    <xf numFmtId="0" fontId="7" fillId="2" borderId="0" xfId="0" applyFont="1" applyFill="1"/>
    <xf numFmtId="0" fontId="7" fillId="2" borderId="0" xfId="0" applyFont="1" applyFill="1" applyAlignment="1">
      <alignment wrapText="1"/>
    </xf>
    <xf numFmtId="3" fontId="7" fillId="3" borderId="13" xfId="0" applyNumberFormat="1" applyFont="1" applyFill="1" applyBorder="1"/>
    <xf numFmtId="3" fontId="6" fillId="2" borderId="0" xfId="0" applyNumberFormat="1" applyFont="1" applyFill="1"/>
    <xf numFmtId="0" fontId="8" fillId="4" borderId="14" xfId="0" applyFont="1" applyFill="1" applyBorder="1" applyAlignment="1" applyProtection="1">
      <alignment horizontal="center" vertical="center" wrapText="1"/>
      <protection locked="0"/>
    </xf>
    <xf numFmtId="3" fontId="9" fillId="5" borderId="15" xfId="0" applyNumberFormat="1" applyFont="1" applyFill="1" applyBorder="1" applyAlignment="1" applyProtection="1">
      <alignment horizontal="right" vertical="center"/>
      <protection locked="0"/>
    </xf>
    <xf numFmtId="4" fontId="9" fillId="6" borderId="15" xfId="0" applyNumberFormat="1" applyFont="1" applyFill="1" applyBorder="1" applyAlignment="1" applyProtection="1">
      <alignment horizontal="right" vertical="center"/>
      <protection locked="0"/>
    </xf>
    <xf numFmtId="3" fontId="9" fillId="7" borderId="15" xfId="0" applyNumberFormat="1" applyFont="1" applyFill="1" applyBorder="1" applyAlignment="1" applyProtection="1">
      <alignment horizontal="right" vertical="center"/>
      <protection locked="0"/>
    </xf>
    <xf numFmtId="0" fontId="9" fillId="6" borderId="15" xfId="0" applyFont="1" applyFill="1" applyBorder="1" applyAlignment="1" applyProtection="1">
      <alignment horizontal="left" vertical="center"/>
      <protection locked="0"/>
    </xf>
    <xf numFmtId="0" fontId="8" fillId="8" borderId="0" xfId="0" applyFont="1" applyFill="1" applyAlignment="1" applyProtection="1">
      <alignment horizontal="left" vertical="center" wrapText="1"/>
      <protection locked="0"/>
    </xf>
    <xf numFmtId="0" fontId="9" fillId="8" borderId="0" xfId="0" applyFont="1" applyFill="1" applyProtection="1">
      <protection locked="0"/>
    </xf>
    <xf numFmtId="0" fontId="9" fillId="8" borderId="0" xfId="0" applyFont="1" applyFill="1" applyAlignment="1" applyProtection="1">
      <alignment horizontal="center"/>
      <protection locked="0"/>
    </xf>
    <xf numFmtId="3" fontId="3" fillId="0" borderId="16" xfId="0" applyNumberFormat="1" applyFont="1" applyBorder="1" applyAlignment="1" applyProtection="1">
      <alignment horizontal="left" vertical="center" wrapText="1"/>
      <protection locked="0"/>
    </xf>
    <xf numFmtId="0" fontId="18" fillId="0" borderId="0" xfId="0" applyFont="1" applyAlignment="1">
      <alignment horizontal="left" vertical="center" wrapText="1"/>
    </xf>
    <xf numFmtId="0" fontId="19" fillId="0" borderId="5" xfId="0" applyFont="1" applyBorder="1" applyAlignment="1">
      <alignment horizontal="left" vertical="center" wrapText="1"/>
    </xf>
    <xf numFmtId="0" fontId="4" fillId="0" borderId="21" xfId="0" applyFont="1" applyBorder="1" applyAlignment="1" applyProtection="1">
      <alignment horizontal="center" vertical="center" wrapText="1"/>
      <protection locked="0"/>
    </xf>
    <xf numFmtId="0" fontId="17" fillId="0" borderId="0" xfId="0" applyFont="1" applyAlignment="1">
      <alignment horizontal="justify" vertical="center"/>
    </xf>
    <xf numFmtId="0" fontId="24" fillId="0" borderId="15" xfId="0" applyFont="1" applyBorder="1" applyAlignment="1" applyProtection="1">
      <alignment horizontal="left" vertical="center" wrapText="1"/>
      <protection locked="0"/>
    </xf>
    <xf numFmtId="0" fontId="24" fillId="0" borderId="5" xfId="0" applyFont="1" applyBorder="1" applyAlignment="1" applyProtection="1">
      <alignment wrapText="1"/>
      <protection locked="0" hidden="1"/>
    </xf>
    <xf numFmtId="164" fontId="3" fillId="0" borderId="18" xfId="0" applyNumberFormat="1" applyFont="1" applyBorder="1" applyAlignment="1" applyProtection="1">
      <alignment horizontal="center" vertical="center" wrapText="1"/>
      <protection locked="0"/>
    </xf>
    <xf numFmtId="3" fontId="25" fillId="0" borderId="5" xfId="0" applyNumberFormat="1" applyFont="1" applyBorder="1" applyAlignment="1" applyProtection="1">
      <alignment horizontal="center" vertical="center" wrapText="1"/>
      <protection locked="0"/>
    </xf>
    <xf numFmtId="3" fontId="25" fillId="0" borderId="5" xfId="0" applyNumberFormat="1" applyFont="1" applyBorder="1" applyAlignment="1" applyProtection="1">
      <alignment horizontal="center" vertical="center"/>
      <protection locked="0"/>
    </xf>
    <xf numFmtId="3" fontId="12" fillId="0" borderId="8" xfId="0" applyNumberFormat="1" applyFont="1" applyBorder="1" applyAlignment="1" applyProtection="1">
      <alignment horizontal="center" vertical="center" wrapText="1"/>
      <protection locked="0"/>
    </xf>
    <xf numFmtId="164" fontId="26" fillId="0" borderId="5" xfId="0" applyNumberFormat="1" applyFont="1" applyBorder="1" applyAlignment="1" applyProtection="1">
      <alignment horizontal="right" vertical="center" wrapText="1"/>
      <protection locked="0" hidden="1"/>
    </xf>
    <xf numFmtId="165" fontId="26" fillId="0" borderId="5" xfId="0" applyNumberFormat="1" applyFont="1" applyBorder="1" applyAlignment="1" applyProtection="1">
      <alignment horizontal="right" vertical="center" wrapText="1"/>
      <protection locked="0" hidden="1"/>
    </xf>
    <xf numFmtId="3" fontId="27" fillId="0" borderId="5" xfId="0" applyNumberFormat="1" applyFont="1" applyBorder="1" applyAlignment="1" applyProtection="1">
      <alignment horizontal="right" vertical="center" wrapText="1"/>
      <protection locked="0"/>
    </xf>
    <xf numFmtId="3" fontId="27" fillId="0" borderId="5" xfId="0" applyNumberFormat="1" applyFont="1" applyBorder="1" applyAlignment="1">
      <alignment horizontal="right" vertical="center" wrapText="1"/>
    </xf>
    <xf numFmtId="3" fontId="27" fillId="0" borderId="11" xfId="0" applyNumberFormat="1" applyFont="1" applyBorder="1" applyAlignment="1">
      <alignment vertical="center" wrapText="1"/>
    </xf>
    <xf numFmtId="165" fontId="27" fillId="0" borderId="5" xfId="0" applyNumberFormat="1" applyFont="1" applyBorder="1" applyAlignment="1" applyProtection="1">
      <alignment horizontal="right" vertical="center" wrapText="1"/>
      <protection locked="0"/>
    </xf>
    <xf numFmtId="165" fontId="26" fillId="0" borderId="11" xfId="0" applyNumberFormat="1" applyFont="1" applyBorder="1" applyAlignment="1" applyProtection="1">
      <alignment horizontal="right" vertical="center" wrapText="1"/>
      <protection locked="0" hidden="1"/>
    </xf>
    <xf numFmtId="3" fontId="27" fillId="0" borderId="11" xfId="0" applyNumberFormat="1" applyFont="1" applyBorder="1" applyAlignment="1" applyProtection="1">
      <alignment horizontal="right" vertical="center" wrapText="1"/>
      <protection locked="0"/>
    </xf>
    <xf numFmtId="3" fontId="27" fillId="0" borderId="11" xfId="0" applyNumberFormat="1" applyFont="1" applyBorder="1" applyAlignment="1">
      <alignment horizontal="right" vertical="center" wrapText="1"/>
    </xf>
    <xf numFmtId="165" fontId="26" fillId="0" borderId="12" xfId="0" applyNumberFormat="1" applyFont="1" applyBorder="1" applyAlignment="1" applyProtection="1">
      <alignment horizontal="center" vertical="center" wrapText="1"/>
      <protection locked="0" hidden="1"/>
    </xf>
    <xf numFmtId="3" fontId="27" fillId="0" borderId="12" xfId="0" applyNumberFormat="1" applyFont="1" applyBorder="1" applyAlignment="1" applyProtection="1">
      <alignment horizontal="center" vertical="center" wrapText="1"/>
      <protection locked="0"/>
    </xf>
    <xf numFmtId="3" fontId="27" fillId="0" borderId="12" xfId="0" applyNumberFormat="1" applyFont="1" applyBorder="1" applyAlignment="1">
      <alignment horizontal="center" vertical="center" wrapText="1"/>
    </xf>
    <xf numFmtId="3" fontId="27" fillId="0" borderId="12" xfId="0" applyNumberFormat="1" applyFont="1" applyBorder="1" applyAlignment="1">
      <alignment vertical="center" wrapText="1"/>
    </xf>
    <xf numFmtId="165" fontId="12" fillId="0" borderId="8" xfId="0" applyNumberFormat="1" applyFont="1" applyBorder="1" applyAlignment="1" applyProtection="1">
      <alignment horizontal="right" vertical="center" wrapText="1"/>
      <protection locked="0"/>
    </xf>
    <xf numFmtId="3" fontId="12" fillId="0" borderId="8" xfId="0" applyNumberFormat="1" applyFont="1" applyBorder="1" applyAlignment="1" applyProtection="1">
      <alignment horizontal="right" vertical="center" wrapText="1"/>
      <protection locked="0"/>
    </xf>
    <xf numFmtId="3" fontId="12" fillId="0" borderId="8" xfId="0" quotePrefix="1" applyNumberFormat="1" applyFont="1" applyBorder="1" applyAlignment="1" applyProtection="1">
      <alignment horizontal="right" vertical="center" wrapText="1"/>
      <protection locked="0"/>
    </xf>
    <xf numFmtId="3" fontId="12" fillId="0" borderId="8" xfId="0" applyNumberFormat="1" applyFont="1" applyBorder="1" applyAlignment="1">
      <alignment horizontal="right" vertical="center" wrapText="1"/>
    </xf>
    <xf numFmtId="3" fontId="3" fillId="0" borderId="16" xfId="0" applyNumberFormat="1" applyFont="1" applyBorder="1" applyAlignment="1" applyProtection="1">
      <alignment horizontal="center" vertical="center" wrapText="1"/>
      <protection locked="0"/>
    </xf>
    <xf numFmtId="3" fontId="3" fillId="0" borderId="17" xfId="0" applyNumberFormat="1" applyFont="1" applyBorder="1" applyAlignment="1" applyProtection="1">
      <alignment horizontal="center" vertical="center" wrapText="1"/>
      <protection locked="0"/>
    </xf>
    <xf numFmtId="3" fontId="3" fillId="0" borderId="18" xfId="0" applyNumberFormat="1" applyFont="1" applyBorder="1" applyAlignment="1" applyProtection="1">
      <alignment horizontal="center" vertical="center" wrapText="1"/>
      <protection locked="0"/>
    </xf>
    <xf numFmtId="3" fontId="27" fillId="0" borderId="11" xfId="0" applyNumberFormat="1" applyFont="1" applyBorder="1" applyAlignment="1">
      <alignment horizontal="center" vertical="center" wrapText="1"/>
    </xf>
    <xf numFmtId="3" fontId="27" fillId="0" borderId="15" xfId="0" applyNumberFormat="1" applyFont="1" applyBorder="1" applyAlignment="1">
      <alignment horizontal="center" vertical="center" wrapText="1"/>
    </xf>
    <xf numFmtId="3" fontId="27" fillId="0" borderId="15" xfId="0" applyNumberFormat="1" applyFont="1" applyBorder="1" applyAlignment="1">
      <alignment vertical="center" wrapText="1"/>
    </xf>
    <xf numFmtId="3" fontId="27" fillId="0" borderId="11" xfId="0" applyNumberFormat="1" applyFont="1" applyBorder="1" applyAlignment="1" applyProtection="1">
      <alignment horizontal="center" vertical="center" wrapText="1"/>
      <protection locked="0"/>
    </xf>
    <xf numFmtId="3" fontId="27" fillId="0" borderId="15" xfId="0" applyNumberFormat="1" applyFont="1" applyBorder="1" applyAlignment="1" applyProtection="1">
      <alignment horizontal="center" vertical="center" wrapText="1"/>
      <protection locked="0"/>
    </xf>
    <xf numFmtId="0" fontId="3" fillId="0" borderId="22" xfId="0" quotePrefix="1"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165" fontId="26" fillId="0" borderId="11" xfId="0" applyNumberFormat="1" applyFont="1" applyBorder="1" applyAlignment="1" applyProtection="1">
      <alignment horizontal="center" vertical="center" wrapText="1"/>
      <protection locked="0" hidden="1"/>
    </xf>
    <xf numFmtId="165" fontId="26" fillId="0" borderId="15" xfId="0" applyNumberFormat="1" applyFont="1" applyBorder="1" applyAlignment="1" applyProtection="1">
      <alignment horizontal="center" vertical="center" wrapText="1"/>
      <protection locked="0" hidden="1"/>
    </xf>
    <xf numFmtId="3" fontId="25" fillId="0" borderId="11" xfId="0" applyNumberFormat="1" applyFont="1" applyBorder="1" applyAlignment="1" applyProtection="1">
      <alignment horizontal="center" vertical="center"/>
      <protection locked="0"/>
    </xf>
    <xf numFmtId="3" fontId="25" fillId="0" borderId="15" xfId="0" applyNumberFormat="1" applyFont="1" applyBorder="1" applyAlignment="1" applyProtection="1">
      <alignment horizontal="center" vertical="center"/>
      <protection locked="0"/>
    </xf>
    <xf numFmtId="0" fontId="17" fillId="0" borderId="11" xfId="0" applyFont="1" applyBorder="1" applyAlignment="1">
      <alignment horizontal="left" vertical="center" wrapText="1"/>
    </xf>
    <xf numFmtId="0" fontId="15" fillId="0" borderId="0" xfId="0" applyFont="1" applyAlignment="1" applyProtection="1">
      <alignment horizontal="center" wrapText="1"/>
      <protection locked="0"/>
    </xf>
    <xf numFmtId="0" fontId="15" fillId="0" borderId="0" xfId="0" applyFont="1" applyAlignment="1" applyProtection="1">
      <alignment horizontal="center"/>
      <protection locked="0"/>
    </xf>
    <xf numFmtId="0" fontId="21" fillId="0" borderId="0" xfId="0" applyFont="1" applyAlignment="1" applyProtection="1">
      <alignment horizontal="center" wrapText="1"/>
      <protection locked="0"/>
    </xf>
    <xf numFmtId="0" fontId="23" fillId="0" borderId="0" xfId="0" applyFont="1" applyAlignment="1" applyProtection="1">
      <alignment horizontal="center" vertical="top" wrapText="1"/>
      <protection locked="0"/>
    </xf>
    <xf numFmtId="0" fontId="20" fillId="0" borderId="0" xfId="0" applyFont="1" applyAlignment="1" applyProtection="1">
      <alignment horizontal="center" vertical="top" wrapText="1"/>
      <protection locked="0"/>
    </xf>
    <xf numFmtId="0" fontId="16" fillId="0" borderId="0" xfId="0" applyFont="1" applyAlignment="1" applyProtection="1">
      <alignment horizontal="center" vertical="top" wrapText="1"/>
      <protection locked="0"/>
    </xf>
    <xf numFmtId="0" fontId="12" fillId="0" borderId="0" xfId="0" applyFont="1" applyAlignment="1" applyProtection="1">
      <alignment horizontal="left" vertical="center" wrapText="1"/>
      <protection locked="0"/>
    </xf>
    <xf numFmtId="0" fontId="6" fillId="2" borderId="0" xfId="0" applyFont="1" applyFill="1" applyAlignment="1">
      <alignment horizontal="center"/>
    </xf>
    <xf numFmtId="0" fontId="10" fillId="8" borderId="0" xfId="0" applyFont="1" applyFill="1" applyAlignment="1" applyProtection="1">
      <alignment horizontal="left" vertical="center" wrapText="1"/>
      <protection locked="0"/>
    </xf>
    <xf numFmtId="0" fontId="3" fillId="0" borderId="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165" fontId="12" fillId="0" borderId="0" xfId="0" applyNumberFormat="1" applyFont="1" applyBorder="1" applyAlignment="1" applyProtection="1">
      <alignment horizontal="right" vertical="center" wrapText="1"/>
      <protection locked="0"/>
    </xf>
    <xf numFmtId="3" fontId="12" fillId="0" borderId="0" xfId="0" applyNumberFormat="1" applyFont="1" applyBorder="1" applyAlignment="1" applyProtection="1">
      <alignment horizontal="center" vertical="center" wrapText="1"/>
      <protection locked="0"/>
    </xf>
    <xf numFmtId="3" fontId="12" fillId="0" borderId="0" xfId="0" applyNumberFormat="1" applyFont="1" applyBorder="1" applyAlignment="1" applyProtection="1">
      <alignment horizontal="right" vertical="center" wrapText="1"/>
      <protection locked="0"/>
    </xf>
    <xf numFmtId="3" fontId="12" fillId="0" borderId="0" xfId="0" quotePrefix="1" applyNumberFormat="1" applyFont="1" applyBorder="1" applyAlignment="1" applyProtection="1">
      <alignment horizontal="right" vertical="center" wrapText="1"/>
      <protection locked="0"/>
    </xf>
    <xf numFmtId="3" fontId="12" fillId="0" borderId="0" xfId="0" applyNumberFormat="1" applyFont="1" applyBorder="1" applyAlignment="1">
      <alignment horizontal="right" vertical="center" wrapText="1"/>
    </xf>
    <xf numFmtId="3" fontId="2" fillId="0" borderId="0" xfId="0" applyNumberFormat="1" applyFont="1" applyBorder="1" applyAlignment="1" applyProtection="1">
      <alignment horizontal="right" vertical="center" wrapText="1"/>
      <protection locked="0"/>
    </xf>
  </cellXfs>
  <cellStyles count="2">
    <cellStyle name="Bình thường" xfId="0" builtinId="0"/>
    <cellStyle name="Comma 2" xfId="1" xr:uid="{BAE5CEF0-41FC-4ED6-87F4-249BB87DF0E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L59"/>
  <sheetViews>
    <sheetView tabSelected="1" view="pageLayout" topLeftCell="A47" zoomScale="70" zoomScaleNormal="55" zoomScaleSheetLayoutView="90" zoomScalePageLayoutView="70" workbookViewId="0">
      <selection activeCell="A36" sqref="C36:C39"/>
    </sheetView>
  </sheetViews>
  <sheetFormatPr defaultColWidth="9.1640625" defaultRowHeight="20.149999999999999" customHeight="1" x14ac:dyDescent="0.3"/>
  <cols>
    <col min="1" max="1" width="6.83203125" style="19" customWidth="1"/>
    <col min="2" max="2" width="31.33203125" style="20" customWidth="1"/>
    <col min="3" max="3" width="32.75" style="20" customWidth="1"/>
    <col min="4" max="4" width="7.4140625" style="21" customWidth="1"/>
    <col min="5" max="5" width="10.75" style="22" bestFit="1" customWidth="1"/>
    <col min="6" max="6" width="8.9140625" style="20" customWidth="1"/>
    <col min="7" max="7" width="10.4140625" style="20" customWidth="1"/>
    <col min="8" max="8" width="7.4140625" style="20" customWidth="1"/>
    <col min="9" max="9" width="8" style="20" customWidth="1"/>
    <col min="10" max="10" width="13.33203125" style="20" customWidth="1"/>
    <col min="11" max="11" width="15.4140625" style="20" customWidth="1"/>
    <col min="12" max="12" width="22.5" style="20" customWidth="1"/>
    <col min="13" max="16384" width="9.1640625" style="1"/>
  </cols>
  <sheetData>
    <row r="1" spans="1:12" ht="42.5" customHeight="1" x14ac:dyDescent="0.3">
      <c r="B1" s="88" t="s">
        <v>56</v>
      </c>
      <c r="C1" s="89"/>
      <c r="D1" s="89"/>
      <c r="E1" s="89"/>
      <c r="F1" s="89"/>
      <c r="G1" s="89"/>
      <c r="H1" s="89"/>
      <c r="I1" s="89"/>
      <c r="J1" s="89"/>
      <c r="K1" s="89"/>
    </row>
    <row r="2" spans="1:12" ht="15" customHeight="1" x14ac:dyDescent="0.3">
      <c r="B2" s="91" t="s">
        <v>58</v>
      </c>
      <c r="C2" s="92"/>
      <c r="D2"/>
      <c r="E2"/>
      <c r="F2"/>
      <c r="G2"/>
      <c r="H2"/>
      <c r="I2" s="93" t="s">
        <v>45</v>
      </c>
      <c r="J2" s="93"/>
      <c r="K2" s="93"/>
      <c r="L2" s="23"/>
    </row>
    <row r="3" spans="1:12" ht="11.25" customHeight="1" x14ac:dyDescent="0.3">
      <c r="B3" s="92"/>
      <c r="C3" s="92"/>
      <c r="D3"/>
      <c r="E3"/>
      <c r="F3"/>
      <c r="G3"/>
      <c r="H3"/>
      <c r="I3" s="93"/>
      <c r="J3" s="93"/>
      <c r="K3" s="93"/>
      <c r="L3" s="23"/>
    </row>
    <row r="4" spans="1:12" ht="76.5" customHeight="1" x14ac:dyDescent="0.4">
      <c r="B4" s="90" t="s">
        <v>57</v>
      </c>
      <c r="C4" s="90"/>
      <c r="D4" s="90"/>
      <c r="E4" s="90"/>
      <c r="F4" s="90"/>
      <c r="G4" s="90"/>
      <c r="H4" s="90"/>
      <c r="I4" s="90"/>
      <c r="J4" s="90"/>
      <c r="K4" s="90"/>
    </row>
    <row r="5" spans="1:12" s="2" customFormat="1" ht="69" customHeight="1" x14ac:dyDescent="0.3">
      <c r="A5" s="94" t="s">
        <v>60</v>
      </c>
      <c r="B5" s="94"/>
      <c r="C5" s="94"/>
      <c r="D5" s="94"/>
      <c r="E5" s="94"/>
      <c r="F5" s="94"/>
      <c r="G5" s="94"/>
      <c r="H5" s="94"/>
      <c r="I5" s="94"/>
      <c r="J5" s="94"/>
      <c r="K5" s="94"/>
      <c r="L5" s="94"/>
    </row>
    <row r="6" spans="1:12" s="2" customFormat="1" ht="12" customHeight="1" thickBot="1" x14ac:dyDescent="0.35">
      <c r="A6" s="24"/>
      <c r="B6" s="26"/>
      <c r="C6" s="26"/>
      <c r="D6" s="26"/>
      <c r="E6" s="26"/>
      <c r="F6" s="26"/>
      <c r="G6" s="26"/>
      <c r="H6" s="26"/>
      <c r="I6" s="26"/>
      <c r="J6" s="26"/>
      <c r="K6" s="26"/>
      <c r="L6" s="25"/>
    </row>
    <row r="7" spans="1:12" s="2" customFormat="1" ht="105" x14ac:dyDescent="0.3">
      <c r="A7" s="3" t="s">
        <v>0</v>
      </c>
      <c r="B7" s="4" t="s">
        <v>9</v>
      </c>
      <c r="C7" s="4" t="s">
        <v>11</v>
      </c>
      <c r="D7" s="5" t="s">
        <v>21</v>
      </c>
      <c r="E7" s="6" t="s">
        <v>22</v>
      </c>
      <c r="F7" s="7" t="s">
        <v>23</v>
      </c>
      <c r="G7" s="5" t="s">
        <v>24</v>
      </c>
      <c r="H7" s="5" t="s">
        <v>12</v>
      </c>
      <c r="I7" s="5" t="s">
        <v>10</v>
      </c>
      <c r="J7" s="28" t="s">
        <v>25</v>
      </c>
      <c r="K7" s="28" t="s">
        <v>26</v>
      </c>
      <c r="L7" s="18" t="s">
        <v>4</v>
      </c>
    </row>
    <row r="8" spans="1:12" s="2" customFormat="1" ht="97" customHeight="1" x14ac:dyDescent="0.35">
      <c r="A8" s="46">
        <v>1</v>
      </c>
      <c r="B8" s="48" t="s">
        <v>46</v>
      </c>
      <c r="C8" s="49" t="s">
        <v>47</v>
      </c>
      <c r="D8" s="54">
        <v>0.5</v>
      </c>
      <c r="E8" s="51">
        <v>45450</v>
      </c>
      <c r="F8" s="55">
        <v>0</v>
      </c>
      <c r="G8" s="55">
        <v>0</v>
      </c>
      <c r="H8" s="56">
        <v>1</v>
      </c>
      <c r="I8" s="56">
        <v>18</v>
      </c>
      <c r="J8" s="57">
        <f>D8*E8</f>
        <v>22725</v>
      </c>
      <c r="K8" s="58">
        <f>H8*I8*J8</f>
        <v>409050</v>
      </c>
      <c r="L8" s="50" t="s">
        <v>55</v>
      </c>
    </row>
    <row r="9" spans="1:12" s="2" customFormat="1" ht="35" customHeight="1" x14ac:dyDescent="0.3">
      <c r="A9" s="8">
        <v>2</v>
      </c>
      <c r="B9" s="9" t="s">
        <v>49</v>
      </c>
      <c r="C9" s="10"/>
      <c r="D9" s="59"/>
      <c r="E9" s="52"/>
      <c r="F9" s="56"/>
      <c r="G9" s="56"/>
      <c r="H9" s="56"/>
      <c r="I9" s="56"/>
      <c r="J9" s="57"/>
      <c r="K9" s="58"/>
      <c r="L9" s="11"/>
    </row>
    <row r="10" spans="1:12" s="2" customFormat="1" ht="47" customHeight="1" x14ac:dyDescent="0.35">
      <c r="A10" s="12">
        <v>1.1000000000000001</v>
      </c>
      <c r="B10" s="47" t="s">
        <v>48</v>
      </c>
      <c r="C10" s="29" t="s">
        <v>51</v>
      </c>
      <c r="D10" s="60">
        <v>2</v>
      </c>
      <c r="E10" s="51">
        <v>45450</v>
      </c>
      <c r="F10" s="61">
        <v>0</v>
      </c>
      <c r="G10" s="61">
        <v>0</v>
      </c>
      <c r="H10" s="61">
        <v>1</v>
      </c>
      <c r="I10" s="61">
        <v>18</v>
      </c>
      <c r="J10" s="62">
        <f>E10*D10</f>
        <v>90900</v>
      </c>
      <c r="K10" s="58">
        <f>I10*J10</f>
        <v>1636200</v>
      </c>
      <c r="L10" s="43"/>
    </row>
    <row r="11" spans="1:12" s="2" customFormat="1" ht="124" x14ac:dyDescent="0.3">
      <c r="A11" s="79">
        <v>1.2</v>
      </c>
      <c r="B11" s="87" t="s">
        <v>52</v>
      </c>
      <c r="C11" s="82" t="s">
        <v>53</v>
      </c>
      <c r="D11" s="83">
        <v>10</v>
      </c>
      <c r="E11" s="85">
        <v>45450</v>
      </c>
      <c r="F11" s="77">
        <v>0</v>
      </c>
      <c r="G11" s="77">
        <v>0</v>
      </c>
      <c r="H11" s="61">
        <v>1</v>
      </c>
      <c r="I11" s="77">
        <v>18</v>
      </c>
      <c r="J11" s="74">
        <f>D11*E11</f>
        <v>454500</v>
      </c>
      <c r="K11" s="58">
        <f>J11*I11*H11</f>
        <v>8181000</v>
      </c>
      <c r="L11" s="71" t="s">
        <v>54</v>
      </c>
    </row>
    <row r="12" spans="1:12" s="2" customFormat="1" ht="105.65" customHeight="1" x14ac:dyDescent="0.3">
      <c r="A12" s="13">
        <v>2.2999999999999998</v>
      </c>
      <c r="B12" s="44" t="s">
        <v>50</v>
      </c>
      <c r="C12" s="45" t="s">
        <v>44</v>
      </c>
      <c r="D12" s="63">
        <v>5</v>
      </c>
      <c r="E12" s="51">
        <v>45450</v>
      </c>
      <c r="F12" s="64">
        <v>0</v>
      </c>
      <c r="G12" s="64">
        <v>0</v>
      </c>
      <c r="H12" s="64">
        <v>1</v>
      </c>
      <c r="I12" s="64">
        <v>18</v>
      </c>
      <c r="J12" s="65">
        <f>D12*E12</f>
        <v>227250</v>
      </c>
      <c r="K12" s="66">
        <f>H12*I12*J12</f>
        <v>4090500</v>
      </c>
      <c r="L12" s="73"/>
    </row>
    <row r="13" spans="1:12" s="2" customFormat="1" ht="144" customHeight="1" x14ac:dyDescent="0.3">
      <c r="A13" s="8">
        <v>2</v>
      </c>
      <c r="B13" s="9" t="s">
        <v>6</v>
      </c>
      <c r="C13" s="10" t="s">
        <v>7</v>
      </c>
      <c r="D13" s="83">
        <v>1</v>
      </c>
      <c r="E13" s="85">
        <v>45450</v>
      </c>
      <c r="F13" s="77"/>
      <c r="G13" s="77"/>
      <c r="H13" s="77">
        <v>1</v>
      </c>
      <c r="I13" s="77">
        <v>18</v>
      </c>
      <c r="J13" s="74">
        <f>D13*E13</f>
        <v>45450</v>
      </c>
      <c r="K13" s="58">
        <f>J13*I13*H13</f>
        <v>818100</v>
      </c>
      <c r="L13" s="71" t="s">
        <v>41</v>
      </c>
    </row>
    <row r="14" spans="1:12" s="2" customFormat="1" ht="18" customHeight="1" x14ac:dyDescent="0.3">
      <c r="A14" s="13"/>
      <c r="B14" s="10"/>
      <c r="C14" s="10" t="s">
        <v>29</v>
      </c>
      <c r="D14" s="84"/>
      <c r="E14" s="86"/>
      <c r="F14" s="78"/>
      <c r="G14" s="78"/>
      <c r="H14" s="78"/>
      <c r="I14" s="78"/>
      <c r="J14" s="75"/>
      <c r="K14" s="76"/>
      <c r="L14" s="73"/>
    </row>
    <row r="15" spans="1:12" s="2" customFormat="1" ht="18" customHeight="1" x14ac:dyDescent="0.3">
      <c r="A15" s="13"/>
      <c r="B15" s="10"/>
      <c r="C15" s="10" t="s">
        <v>14</v>
      </c>
      <c r="D15" s="55"/>
      <c r="E15" s="52"/>
      <c r="F15" s="56"/>
      <c r="G15" s="56"/>
      <c r="H15" s="56">
        <v>0</v>
      </c>
      <c r="I15" s="56"/>
      <c r="J15" s="57">
        <f>G15+F15+(D15*E15)</f>
        <v>0</v>
      </c>
      <c r="K15" s="57">
        <f>J15*I15*H15</f>
        <v>0</v>
      </c>
      <c r="L15" s="11"/>
    </row>
    <row r="16" spans="1:12" s="2" customFormat="1" ht="18" customHeight="1" x14ac:dyDescent="0.3">
      <c r="A16" s="8">
        <v>3</v>
      </c>
      <c r="B16" s="9" t="s">
        <v>15</v>
      </c>
      <c r="C16" s="10"/>
      <c r="D16" s="55"/>
      <c r="E16" s="52"/>
      <c r="F16" s="56"/>
      <c r="G16" s="56"/>
      <c r="H16" s="56">
        <v>0</v>
      </c>
      <c r="I16" s="56"/>
      <c r="J16" s="57">
        <f>G16+F16+(D16*E16)</f>
        <v>0</v>
      </c>
      <c r="K16" s="57">
        <f>J16*I16*H16</f>
        <v>0</v>
      </c>
      <c r="L16" s="71" t="s">
        <v>43</v>
      </c>
    </row>
    <row r="17" spans="1:12" s="2" customFormat="1" ht="18" customHeight="1" x14ac:dyDescent="0.3">
      <c r="A17" s="12" t="s">
        <v>19</v>
      </c>
      <c r="B17" s="10" t="s">
        <v>2</v>
      </c>
      <c r="C17" s="10"/>
      <c r="D17" s="55"/>
      <c r="E17" s="52"/>
      <c r="F17" s="56"/>
      <c r="G17" s="56"/>
      <c r="H17" s="56">
        <v>0</v>
      </c>
      <c r="I17" s="56"/>
      <c r="J17" s="57">
        <f>G17+F17+(D17*E17)</f>
        <v>0</v>
      </c>
      <c r="K17" s="57">
        <f>J17*I17*H17</f>
        <v>0</v>
      </c>
      <c r="L17" s="72"/>
    </row>
    <row r="18" spans="1:12" s="2" customFormat="1" ht="18" customHeight="1" x14ac:dyDescent="0.3">
      <c r="A18" s="12" t="s">
        <v>18</v>
      </c>
      <c r="B18" s="10" t="s">
        <v>3</v>
      </c>
      <c r="C18" s="10"/>
      <c r="D18" s="55"/>
      <c r="E18" s="52"/>
      <c r="F18" s="56"/>
      <c r="G18" s="56"/>
      <c r="H18" s="56">
        <v>0</v>
      </c>
      <c r="I18" s="56"/>
      <c r="J18" s="57">
        <f>G18+F18+(D18*E18)</f>
        <v>0</v>
      </c>
      <c r="K18" s="57">
        <f>J18*I18*H18</f>
        <v>0</v>
      </c>
      <c r="L18" s="72"/>
    </row>
    <row r="19" spans="1:12" s="2" customFormat="1" ht="18" customHeight="1" x14ac:dyDescent="0.3">
      <c r="A19" s="12" t="s">
        <v>17</v>
      </c>
      <c r="B19" s="10" t="s">
        <v>16</v>
      </c>
      <c r="C19" s="10"/>
      <c r="D19" s="55"/>
      <c r="E19" s="52"/>
      <c r="F19" s="56"/>
      <c r="G19" s="56"/>
      <c r="H19" s="56">
        <v>0</v>
      </c>
      <c r="I19" s="56"/>
      <c r="J19" s="57">
        <f>G19+F19+(D19*E19)</f>
        <v>0</v>
      </c>
      <c r="K19" s="57">
        <f>J19*I19*H19</f>
        <v>0</v>
      </c>
      <c r="L19" s="73"/>
    </row>
    <row r="20" spans="1:12" s="2" customFormat="1" ht="57.75" customHeight="1" x14ac:dyDescent="0.3">
      <c r="A20" s="13">
        <v>4</v>
      </c>
      <c r="B20" s="10" t="s">
        <v>27</v>
      </c>
      <c r="C20" s="10"/>
      <c r="D20" s="55"/>
      <c r="E20" s="52"/>
      <c r="F20" s="56"/>
      <c r="G20" s="56"/>
      <c r="H20" s="56"/>
      <c r="I20" s="56"/>
      <c r="J20" s="57"/>
      <c r="K20" s="57"/>
      <c r="L20" s="11"/>
    </row>
    <row r="21" spans="1:12" s="2" customFormat="1" ht="22.5" customHeight="1" x14ac:dyDescent="0.3">
      <c r="A21" s="13"/>
      <c r="B21" s="27"/>
      <c r="C21" s="10" t="s">
        <v>13</v>
      </c>
      <c r="D21" s="55"/>
      <c r="E21" s="52"/>
      <c r="F21" s="56"/>
      <c r="G21" s="56"/>
      <c r="H21" s="56">
        <v>0</v>
      </c>
      <c r="I21" s="56"/>
      <c r="J21" s="57">
        <f t="shared" ref="J21:J27" si="0">G21+F21+(D21*E21)</f>
        <v>0</v>
      </c>
      <c r="K21" s="57">
        <f t="shared" ref="K21:K27" si="1">J21*I21*H21</f>
        <v>0</v>
      </c>
      <c r="L21" s="11"/>
    </row>
    <row r="22" spans="1:12" s="2" customFormat="1" ht="18" customHeight="1" x14ac:dyDescent="0.3">
      <c r="A22" s="13"/>
      <c r="B22" s="10"/>
      <c r="C22" s="10" t="s">
        <v>20</v>
      </c>
      <c r="D22" s="55"/>
      <c r="E22" s="52"/>
      <c r="F22" s="56"/>
      <c r="G22" s="56"/>
      <c r="H22" s="56">
        <v>0</v>
      </c>
      <c r="I22" s="56"/>
      <c r="J22" s="57">
        <f t="shared" si="0"/>
        <v>0</v>
      </c>
      <c r="K22" s="57">
        <f t="shared" si="1"/>
        <v>0</v>
      </c>
      <c r="L22" s="11"/>
    </row>
    <row r="23" spans="1:12" s="2" customFormat="1" ht="18" customHeight="1" x14ac:dyDescent="0.3">
      <c r="A23" s="13">
        <v>5</v>
      </c>
      <c r="B23" s="10" t="s">
        <v>28</v>
      </c>
      <c r="C23" s="10"/>
      <c r="D23" s="55"/>
      <c r="E23" s="52"/>
      <c r="F23" s="56"/>
      <c r="G23" s="56"/>
      <c r="H23" s="56">
        <v>0</v>
      </c>
      <c r="I23" s="56"/>
      <c r="J23" s="57">
        <f t="shared" si="0"/>
        <v>0</v>
      </c>
      <c r="K23" s="57">
        <f t="shared" si="1"/>
        <v>0</v>
      </c>
      <c r="L23" s="11"/>
    </row>
    <row r="24" spans="1:12" s="2" customFormat="1" ht="18" customHeight="1" x14ac:dyDescent="0.3">
      <c r="A24" s="13">
        <v>6</v>
      </c>
      <c r="B24" s="9" t="s">
        <v>8</v>
      </c>
      <c r="C24" s="10" t="s">
        <v>7</v>
      </c>
      <c r="D24" s="55">
        <v>0.5</v>
      </c>
      <c r="E24" s="51">
        <v>45450</v>
      </c>
      <c r="F24" s="56"/>
      <c r="G24" s="56"/>
      <c r="H24" s="56">
        <v>1</v>
      </c>
      <c r="I24" s="56">
        <v>1</v>
      </c>
      <c r="J24" s="57">
        <f>G24+F24+(D24*E24)</f>
        <v>22725</v>
      </c>
      <c r="K24" s="57">
        <f t="shared" si="1"/>
        <v>22725</v>
      </c>
      <c r="L24" s="71" t="s">
        <v>42</v>
      </c>
    </row>
    <row r="25" spans="1:12" s="2" customFormat="1" ht="18" customHeight="1" x14ac:dyDescent="0.3">
      <c r="A25" s="14"/>
      <c r="B25" s="10"/>
      <c r="C25" s="10" t="s">
        <v>30</v>
      </c>
      <c r="D25" s="55"/>
      <c r="E25" s="52"/>
      <c r="F25" s="56"/>
      <c r="G25" s="56"/>
      <c r="H25" s="56">
        <v>0</v>
      </c>
      <c r="I25" s="56"/>
      <c r="J25" s="57">
        <f t="shared" si="0"/>
        <v>0</v>
      </c>
      <c r="K25" s="57">
        <f t="shared" si="1"/>
        <v>0</v>
      </c>
      <c r="L25" s="72"/>
    </row>
    <row r="26" spans="1:12" s="2" customFormat="1" ht="18" customHeight="1" x14ac:dyDescent="0.3">
      <c r="A26" s="14"/>
      <c r="B26" s="10"/>
      <c r="C26" s="10" t="s">
        <v>14</v>
      </c>
      <c r="D26" s="55"/>
      <c r="E26" s="52"/>
      <c r="F26" s="56"/>
      <c r="G26" s="56"/>
      <c r="H26" s="56">
        <v>0</v>
      </c>
      <c r="I26" s="56"/>
      <c r="J26" s="57">
        <f t="shared" si="0"/>
        <v>0</v>
      </c>
      <c r="K26" s="57">
        <f t="shared" si="1"/>
        <v>0</v>
      </c>
      <c r="L26" s="72"/>
    </row>
    <row r="27" spans="1:12" s="2" customFormat="1" ht="18" customHeight="1" x14ac:dyDescent="0.3">
      <c r="A27" s="15"/>
      <c r="B27" s="10"/>
      <c r="C27" s="10" t="s">
        <v>5</v>
      </c>
      <c r="D27" s="55"/>
      <c r="E27" s="52"/>
      <c r="F27" s="56"/>
      <c r="G27" s="56"/>
      <c r="H27" s="56">
        <v>0</v>
      </c>
      <c r="I27" s="56"/>
      <c r="J27" s="57">
        <f t="shared" si="0"/>
        <v>0</v>
      </c>
      <c r="K27" s="57">
        <f t="shared" si="1"/>
        <v>0</v>
      </c>
      <c r="L27" s="73"/>
    </row>
    <row r="28" spans="1:12" s="2" customFormat="1" ht="20.149999999999999" customHeight="1" thickBot="1" x14ac:dyDescent="0.35">
      <c r="A28" s="16"/>
      <c r="B28" s="80" t="s">
        <v>1</v>
      </c>
      <c r="C28" s="81"/>
      <c r="D28" s="67"/>
      <c r="E28" s="53"/>
      <c r="F28" s="68"/>
      <c r="G28" s="68"/>
      <c r="H28" s="69"/>
      <c r="I28" s="68"/>
      <c r="J28" s="70">
        <f>SUM(J8:J27)</f>
        <v>863550</v>
      </c>
      <c r="K28" s="70">
        <f>SUM(K8:K27)</f>
        <v>15157575</v>
      </c>
      <c r="L28" s="17"/>
    </row>
    <row r="29" spans="1:12" s="2" customFormat="1" ht="20.149999999999999" customHeight="1" x14ac:dyDescent="0.3">
      <c r="A29" s="97"/>
      <c r="B29" s="98"/>
      <c r="C29" s="98"/>
      <c r="D29" s="99"/>
      <c r="E29" s="100"/>
      <c r="F29" s="101"/>
      <c r="G29" s="101"/>
      <c r="H29" s="102"/>
      <c r="I29" s="101"/>
      <c r="J29" s="103"/>
      <c r="K29" s="103"/>
      <c r="L29" s="104"/>
    </row>
    <row r="30" spans="1:12" s="2" customFormat="1" ht="20.149999999999999" customHeight="1" x14ac:dyDescent="0.3">
      <c r="A30" s="97"/>
      <c r="B30" s="98"/>
      <c r="C30" s="98"/>
      <c r="D30" s="99"/>
      <c r="E30" s="100"/>
      <c r="F30" s="101"/>
      <c r="G30" s="101"/>
      <c r="H30" s="102"/>
      <c r="I30" s="101"/>
      <c r="J30" s="103"/>
      <c r="K30" s="103"/>
      <c r="L30" s="104"/>
    </row>
    <row r="31" spans="1:12" s="2" customFormat="1" ht="20.149999999999999" customHeight="1" x14ac:dyDescent="0.3">
      <c r="A31" s="97"/>
      <c r="B31" s="98"/>
      <c r="C31" s="98"/>
      <c r="D31" s="99"/>
      <c r="E31" s="100"/>
      <c r="F31" s="101"/>
      <c r="G31" s="101"/>
      <c r="H31" s="102"/>
      <c r="I31" s="101"/>
      <c r="J31" s="103"/>
      <c r="K31" s="103"/>
      <c r="L31" s="104"/>
    </row>
    <row r="32" spans="1:12" s="2" customFormat="1" ht="20.149999999999999" customHeight="1" x14ac:dyDescent="0.3">
      <c r="A32" s="97"/>
      <c r="B32" s="98"/>
      <c r="C32" s="98"/>
      <c r="D32" s="99"/>
      <c r="E32" s="100"/>
      <c r="F32" s="101"/>
      <c r="G32" s="101"/>
      <c r="H32" s="102"/>
      <c r="I32" s="101"/>
      <c r="J32" s="103"/>
      <c r="K32" s="103"/>
      <c r="L32" s="104"/>
    </row>
    <row r="33" spans="1:12" s="2" customFormat="1" ht="20.149999999999999" customHeight="1" x14ac:dyDescent="0.3">
      <c r="A33" s="97"/>
      <c r="B33" s="98"/>
      <c r="C33" s="98"/>
      <c r="D33" s="99"/>
      <c r="E33" s="100"/>
      <c r="F33" s="101"/>
      <c r="G33" s="101"/>
      <c r="H33" s="102"/>
      <c r="I33" s="101"/>
      <c r="J33" s="103"/>
      <c r="K33" s="103"/>
      <c r="L33" s="104"/>
    </row>
    <row r="34" spans="1:12" s="2" customFormat="1" ht="20.149999999999999" customHeight="1" x14ac:dyDescent="0.3">
      <c r="A34" s="97"/>
      <c r="B34" s="98"/>
      <c r="C34" s="98"/>
      <c r="D34" s="99"/>
      <c r="E34" s="100"/>
      <c r="F34" s="101"/>
      <c r="G34" s="101"/>
      <c r="H34" s="102"/>
      <c r="I34" s="101"/>
      <c r="J34" s="103"/>
      <c r="K34" s="103"/>
      <c r="L34" s="104"/>
    </row>
    <row r="35" spans="1:12" s="2" customFormat="1" ht="20.149999999999999" customHeight="1" x14ac:dyDescent="0.3">
      <c r="A35" s="97"/>
      <c r="B35" s="98"/>
      <c r="C35" s="98"/>
      <c r="D35" s="99"/>
      <c r="E35" s="100"/>
      <c r="F35" s="101"/>
      <c r="G35" s="101"/>
      <c r="H35" s="102"/>
      <c r="I35" s="101"/>
      <c r="J35" s="103"/>
      <c r="K35" s="103"/>
      <c r="L35" s="104"/>
    </row>
    <row r="36" spans="1:12" ht="20.149999999999999" customHeight="1" x14ac:dyDescent="0.3">
      <c r="A36" s="94" t="s">
        <v>59</v>
      </c>
      <c r="B36" s="94"/>
      <c r="C36" s="94"/>
      <c r="D36" s="94"/>
      <c r="E36" s="94"/>
      <c r="F36" s="94"/>
      <c r="G36" s="94"/>
      <c r="H36" s="94"/>
      <c r="I36" s="94"/>
      <c r="J36" s="94"/>
      <c r="K36" s="94"/>
      <c r="L36" s="94"/>
    </row>
    <row r="37" spans="1:12" ht="20.149999999999999" customHeight="1" thickBot="1" x14ac:dyDescent="0.35">
      <c r="A37" s="24"/>
      <c r="B37" s="26"/>
      <c r="C37" s="26"/>
      <c r="D37" s="26"/>
      <c r="E37" s="26"/>
      <c r="F37" s="26"/>
      <c r="G37" s="26"/>
      <c r="H37" s="26"/>
      <c r="I37" s="26"/>
      <c r="J37" s="26"/>
      <c r="K37" s="26"/>
      <c r="L37" s="25"/>
    </row>
    <row r="38" spans="1:12" ht="105" x14ac:dyDescent="0.3">
      <c r="A38" s="3" t="s">
        <v>0</v>
      </c>
      <c r="B38" s="4" t="s">
        <v>9</v>
      </c>
      <c r="C38" s="4" t="s">
        <v>11</v>
      </c>
      <c r="D38" s="5" t="s">
        <v>21</v>
      </c>
      <c r="E38" s="6" t="s">
        <v>22</v>
      </c>
      <c r="F38" s="7" t="s">
        <v>23</v>
      </c>
      <c r="G38" s="5" t="s">
        <v>24</v>
      </c>
      <c r="H38" s="5" t="s">
        <v>12</v>
      </c>
      <c r="I38" s="5" t="s">
        <v>10</v>
      </c>
      <c r="J38" s="28" t="s">
        <v>25</v>
      </c>
      <c r="K38" s="28" t="s">
        <v>26</v>
      </c>
      <c r="L38" s="18" t="s">
        <v>4</v>
      </c>
    </row>
    <row r="39" spans="1:12" ht="82.5" x14ac:dyDescent="0.35">
      <c r="A39" s="46">
        <v>1</v>
      </c>
      <c r="B39" s="48" t="s">
        <v>46</v>
      </c>
      <c r="C39" s="49" t="s">
        <v>47</v>
      </c>
      <c r="D39" s="54">
        <v>0.5</v>
      </c>
      <c r="E39" s="51">
        <v>45450</v>
      </c>
      <c r="F39" s="55">
        <v>0</v>
      </c>
      <c r="G39" s="55">
        <v>0</v>
      </c>
      <c r="H39" s="56">
        <v>1</v>
      </c>
      <c r="I39" s="56">
        <v>18</v>
      </c>
      <c r="J39" s="57">
        <f>D39*E39</f>
        <v>22725</v>
      </c>
      <c r="K39" s="58">
        <f>H39*I39*J39</f>
        <v>409050</v>
      </c>
      <c r="L39" s="50" t="s">
        <v>55</v>
      </c>
    </row>
    <row r="40" spans="1:12" ht="30" x14ac:dyDescent="0.3">
      <c r="A40" s="8">
        <v>2</v>
      </c>
      <c r="B40" s="9" t="s">
        <v>49</v>
      </c>
      <c r="C40" s="10"/>
      <c r="D40" s="59"/>
      <c r="E40" s="52"/>
      <c r="F40" s="56"/>
      <c r="G40" s="56"/>
      <c r="H40" s="56"/>
      <c r="I40" s="56"/>
      <c r="J40" s="57"/>
      <c r="K40" s="58"/>
      <c r="L40" s="11"/>
    </row>
    <row r="41" spans="1:12" ht="66" x14ac:dyDescent="0.35">
      <c r="A41" s="12">
        <v>1.1000000000000001</v>
      </c>
      <c r="B41" s="47" t="s">
        <v>48</v>
      </c>
      <c r="C41" s="29" t="s">
        <v>51</v>
      </c>
      <c r="D41" s="60">
        <v>2</v>
      </c>
      <c r="E41" s="51">
        <v>45450</v>
      </c>
      <c r="F41" s="61">
        <v>0</v>
      </c>
      <c r="G41" s="61">
        <v>0</v>
      </c>
      <c r="H41" s="61">
        <v>1</v>
      </c>
      <c r="I41" s="61">
        <v>18</v>
      </c>
      <c r="J41" s="62">
        <f>E41*D41</f>
        <v>90900</v>
      </c>
      <c r="K41" s="58">
        <f>I41*J41</f>
        <v>1636200</v>
      </c>
      <c r="L41" s="43"/>
    </row>
    <row r="42" spans="1:12" ht="124" x14ac:dyDescent="0.3">
      <c r="A42" s="79">
        <v>1.2</v>
      </c>
      <c r="B42" s="87" t="s">
        <v>52</v>
      </c>
      <c r="C42" s="82" t="s">
        <v>53</v>
      </c>
      <c r="D42" s="83">
        <v>10</v>
      </c>
      <c r="E42" s="85">
        <v>45450</v>
      </c>
      <c r="F42" s="77">
        <v>0</v>
      </c>
      <c r="G42" s="77">
        <v>0</v>
      </c>
      <c r="H42" s="61">
        <v>1</v>
      </c>
      <c r="I42" s="77">
        <v>18</v>
      </c>
      <c r="J42" s="74">
        <f>D42*E42</f>
        <v>454500</v>
      </c>
      <c r="K42" s="58">
        <f>J42*I42*H42</f>
        <v>8181000</v>
      </c>
      <c r="L42" s="71" t="s">
        <v>54</v>
      </c>
    </row>
    <row r="43" spans="1:12" ht="42" x14ac:dyDescent="0.3">
      <c r="A43" s="13">
        <v>2.2999999999999998</v>
      </c>
      <c r="B43" s="44" t="s">
        <v>50</v>
      </c>
      <c r="C43" s="45" t="s">
        <v>44</v>
      </c>
      <c r="D43" s="63">
        <v>5</v>
      </c>
      <c r="E43" s="51">
        <v>45450</v>
      </c>
      <c r="F43" s="64">
        <v>0</v>
      </c>
      <c r="G43" s="64">
        <v>0</v>
      </c>
      <c r="H43" s="64">
        <v>1</v>
      </c>
      <c r="I43" s="64">
        <v>18</v>
      </c>
      <c r="J43" s="65">
        <f>D43*E43</f>
        <v>227250</v>
      </c>
      <c r="K43" s="66">
        <f>H43*I43*J43</f>
        <v>4090500</v>
      </c>
      <c r="L43" s="73"/>
    </row>
    <row r="44" spans="1:12" ht="139.5" x14ac:dyDescent="0.3">
      <c r="A44" s="8">
        <v>2</v>
      </c>
      <c r="B44" s="9" t="s">
        <v>6</v>
      </c>
      <c r="C44" s="10" t="s">
        <v>7</v>
      </c>
      <c r="D44" s="83">
        <v>1</v>
      </c>
      <c r="E44" s="85">
        <v>45450</v>
      </c>
      <c r="F44" s="77"/>
      <c r="G44" s="77"/>
      <c r="H44" s="77">
        <v>1</v>
      </c>
      <c r="I44" s="77">
        <v>18</v>
      </c>
      <c r="J44" s="74">
        <f>D44*E44</f>
        <v>45450</v>
      </c>
      <c r="K44" s="58">
        <f>J44*I44*H44</f>
        <v>818100</v>
      </c>
      <c r="L44" s="71" t="s">
        <v>41</v>
      </c>
    </row>
    <row r="45" spans="1:12" ht="20.149999999999999" customHeight="1" x14ac:dyDescent="0.3">
      <c r="A45" s="13"/>
      <c r="B45" s="10"/>
      <c r="C45" s="10" t="s">
        <v>29</v>
      </c>
      <c r="D45" s="84"/>
      <c r="E45" s="86"/>
      <c r="F45" s="78"/>
      <c r="G45" s="78"/>
      <c r="H45" s="78"/>
      <c r="I45" s="78"/>
      <c r="J45" s="75"/>
      <c r="K45" s="76"/>
      <c r="L45" s="73"/>
    </row>
    <row r="46" spans="1:12" ht="20.149999999999999" customHeight="1" x14ac:dyDescent="0.3">
      <c r="A46" s="13"/>
      <c r="B46" s="10"/>
      <c r="C46" s="10" t="s">
        <v>14</v>
      </c>
      <c r="D46" s="55"/>
      <c r="E46" s="52"/>
      <c r="F46" s="56"/>
      <c r="G46" s="56"/>
      <c r="H46" s="56">
        <v>0</v>
      </c>
      <c r="I46" s="56"/>
      <c r="J46" s="57">
        <f>G46+F46+(D46*E46)</f>
        <v>0</v>
      </c>
      <c r="K46" s="57">
        <f>J46*I46*H46</f>
        <v>0</v>
      </c>
      <c r="L46" s="11"/>
    </row>
    <row r="47" spans="1:12" ht="31" x14ac:dyDescent="0.3">
      <c r="A47" s="8">
        <v>3</v>
      </c>
      <c r="B47" s="9" t="s">
        <v>15</v>
      </c>
      <c r="C47" s="10"/>
      <c r="D47" s="55"/>
      <c r="E47" s="52"/>
      <c r="F47" s="56"/>
      <c r="G47" s="56"/>
      <c r="H47" s="56">
        <v>0</v>
      </c>
      <c r="I47" s="56"/>
      <c r="J47" s="57">
        <f>G47+F47+(D47*E47)</f>
        <v>0</v>
      </c>
      <c r="K47" s="57">
        <f>J47*I47*H47</f>
        <v>0</v>
      </c>
      <c r="L47" s="71" t="s">
        <v>43</v>
      </c>
    </row>
    <row r="48" spans="1:12" ht="20.149999999999999" customHeight="1" x14ac:dyDescent="0.3">
      <c r="A48" s="12" t="s">
        <v>19</v>
      </c>
      <c r="B48" s="10" t="s">
        <v>2</v>
      </c>
      <c r="C48" s="10"/>
      <c r="D48" s="55"/>
      <c r="E48" s="52"/>
      <c r="F48" s="56"/>
      <c r="G48" s="56"/>
      <c r="H48" s="56">
        <v>0</v>
      </c>
      <c r="I48" s="56"/>
      <c r="J48" s="57">
        <f>G48+F48+(D48*E48)</f>
        <v>0</v>
      </c>
      <c r="K48" s="57">
        <f>J48*I48*H48</f>
        <v>0</v>
      </c>
      <c r="L48" s="72"/>
    </row>
    <row r="49" spans="1:12" ht="20.149999999999999" customHeight="1" x14ac:dyDescent="0.3">
      <c r="A49" s="12" t="s">
        <v>18</v>
      </c>
      <c r="B49" s="10" t="s">
        <v>3</v>
      </c>
      <c r="C49" s="10"/>
      <c r="D49" s="55"/>
      <c r="E49" s="52"/>
      <c r="F49" s="56"/>
      <c r="G49" s="56"/>
      <c r="H49" s="56">
        <v>0</v>
      </c>
      <c r="I49" s="56"/>
      <c r="J49" s="57">
        <f>G49+F49+(D49*E49)</f>
        <v>0</v>
      </c>
      <c r="K49" s="57">
        <f>J49*I49*H49</f>
        <v>0</v>
      </c>
      <c r="L49" s="72"/>
    </row>
    <row r="50" spans="1:12" ht="20.149999999999999" customHeight="1" x14ac:dyDescent="0.3">
      <c r="A50" s="12" t="s">
        <v>17</v>
      </c>
      <c r="B50" s="10" t="s">
        <v>16</v>
      </c>
      <c r="C50" s="10"/>
      <c r="D50" s="55"/>
      <c r="E50" s="52"/>
      <c r="F50" s="56"/>
      <c r="G50" s="56"/>
      <c r="H50" s="56">
        <v>0</v>
      </c>
      <c r="I50" s="56"/>
      <c r="J50" s="57">
        <f>G50+F50+(D50*E50)</f>
        <v>0</v>
      </c>
      <c r="K50" s="57">
        <f>J50*I50*H50</f>
        <v>0</v>
      </c>
      <c r="L50" s="73"/>
    </row>
    <row r="51" spans="1:12" ht="45.5" x14ac:dyDescent="0.3">
      <c r="A51" s="13">
        <v>4</v>
      </c>
      <c r="B51" s="10" t="s">
        <v>27</v>
      </c>
      <c r="C51" s="10"/>
      <c r="D51" s="55"/>
      <c r="E51" s="52"/>
      <c r="F51" s="56"/>
      <c r="G51" s="56"/>
      <c r="H51" s="56"/>
      <c r="I51" s="56"/>
      <c r="J51" s="57"/>
      <c r="K51" s="57"/>
      <c r="L51" s="11"/>
    </row>
    <row r="52" spans="1:12" ht="20.149999999999999" customHeight="1" x14ac:dyDescent="0.3">
      <c r="A52" s="13"/>
      <c r="B52" s="27"/>
      <c r="C52" s="10" t="s">
        <v>13</v>
      </c>
      <c r="D52" s="55"/>
      <c r="E52" s="52"/>
      <c r="F52" s="56"/>
      <c r="G52" s="56"/>
      <c r="H52" s="56">
        <v>0</v>
      </c>
      <c r="I52" s="56"/>
      <c r="J52" s="57">
        <f t="shared" ref="J52:J58" si="2">G52+F52+(D52*E52)</f>
        <v>0</v>
      </c>
      <c r="K52" s="57">
        <f t="shared" ref="K52:K58" si="3">J52*I52*H52</f>
        <v>0</v>
      </c>
      <c r="L52" s="11"/>
    </row>
    <row r="53" spans="1:12" ht="20.149999999999999" customHeight="1" x14ac:dyDescent="0.3">
      <c r="A53" s="13"/>
      <c r="B53" s="10"/>
      <c r="C53" s="10" t="s">
        <v>20</v>
      </c>
      <c r="D53" s="55"/>
      <c r="E53" s="52"/>
      <c r="F53" s="56"/>
      <c r="G53" s="56"/>
      <c r="H53" s="56">
        <v>0</v>
      </c>
      <c r="I53" s="56"/>
      <c r="J53" s="57">
        <f t="shared" si="2"/>
        <v>0</v>
      </c>
      <c r="K53" s="57">
        <f t="shared" si="3"/>
        <v>0</v>
      </c>
      <c r="L53" s="11"/>
    </row>
    <row r="54" spans="1:12" ht="20.149999999999999" customHeight="1" x14ac:dyDescent="0.3">
      <c r="A54" s="13">
        <v>5</v>
      </c>
      <c r="B54" s="10" t="s">
        <v>28</v>
      </c>
      <c r="C54" s="10"/>
      <c r="D54" s="55"/>
      <c r="E54" s="52"/>
      <c r="F54" s="56"/>
      <c r="G54" s="56"/>
      <c r="H54" s="56">
        <v>0</v>
      </c>
      <c r="I54" s="56"/>
      <c r="J54" s="57">
        <f t="shared" si="2"/>
        <v>0</v>
      </c>
      <c r="K54" s="57">
        <f t="shared" si="3"/>
        <v>0</v>
      </c>
      <c r="L54" s="11"/>
    </row>
    <row r="55" spans="1:12" ht="31" x14ac:dyDescent="0.3">
      <c r="A55" s="13">
        <v>6</v>
      </c>
      <c r="B55" s="9" t="s">
        <v>8</v>
      </c>
      <c r="C55" s="10" t="s">
        <v>7</v>
      </c>
      <c r="D55" s="55">
        <v>0.5</v>
      </c>
      <c r="E55" s="51">
        <v>45450</v>
      </c>
      <c r="F55" s="56"/>
      <c r="G55" s="56"/>
      <c r="H55" s="56">
        <v>1</v>
      </c>
      <c r="I55" s="56">
        <v>1</v>
      </c>
      <c r="J55" s="57">
        <f>G55+F55+(D55*E55)</f>
        <v>22725</v>
      </c>
      <c r="K55" s="57">
        <f t="shared" si="3"/>
        <v>22725</v>
      </c>
      <c r="L55" s="71" t="s">
        <v>42</v>
      </c>
    </row>
    <row r="56" spans="1:12" ht="20.149999999999999" customHeight="1" x14ac:dyDescent="0.3">
      <c r="A56" s="14"/>
      <c r="B56" s="10"/>
      <c r="C56" s="10" t="s">
        <v>30</v>
      </c>
      <c r="D56" s="55"/>
      <c r="E56" s="52"/>
      <c r="F56" s="56"/>
      <c r="G56" s="56"/>
      <c r="H56" s="56">
        <v>0</v>
      </c>
      <c r="I56" s="56"/>
      <c r="J56" s="57">
        <f t="shared" ref="J56:J59" si="4">G56+F56+(D56*E56)</f>
        <v>0</v>
      </c>
      <c r="K56" s="57">
        <f t="shared" si="3"/>
        <v>0</v>
      </c>
      <c r="L56" s="72"/>
    </row>
    <row r="57" spans="1:12" ht="20.149999999999999" customHeight="1" x14ac:dyDescent="0.3">
      <c r="A57" s="14"/>
      <c r="B57" s="10"/>
      <c r="C57" s="10" t="s">
        <v>14</v>
      </c>
      <c r="D57" s="55"/>
      <c r="E57" s="52"/>
      <c r="F57" s="56"/>
      <c r="G57" s="56"/>
      <c r="H57" s="56">
        <v>0</v>
      </c>
      <c r="I57" s="56"/>
      <c r="J57" s="57">
        <f t="shared" si="4"/>
        <v>0</v>
      </c>
      <c r="K57" s="57">
        <f t="shared" si="3"/>
        <v>0</v>
      </c>
      <c r="L57" s="72"/>
    </row>
    <row r="58" spans="1:12" ht="20.149999999999999" customHeight="1" x14ac:dyDescent="0.3">
      <c r="A58" s="15"/>
      <c r="B58" s="10"/>
      <c r="C58" s="10" t="s">
        <v>5</v>
      </c>
      <c r="D58" s="55"/>
      <c r="E58" s="52"/>
      <c r="F58" s="56"/>
      <c r="G58" s="56"/>
      <c r="H58" s="56">
        <v>0</v>
      </c>
      <c r="I58" s="56"/>
      <c r="J58" s="57">
        <f t="shared" si="4"/>
        <v>0</v>
      </c>
      <c r="K58" s="57">
        <f t="shared" si="3"/>
        <v>0</v>
      </c>
      <c r="L58" s="73"/>
    </row>
    <row r="59" spans="1:12" ht="20.149999999999999" customHeight="1" thickBot="1" x14ac:dyDescent="0.35">
      <c r="A59" s="16"/>
      <c r="B59" s="80" t="s">
        <v>1</v>
      </c>
      <c r="C59" s="81"/>
      <c r="D59" s="67"/>
      <c r="E59" s="53"/>
      <c r="F59" s="68"/>
      <c r="G59" s="68"/>
      <c r="H59" s="69"/>
      <c r="I59" s="68"/>
      <c r="J59" s="70">
        <f>SUM(J39:J58)</f>
        <v>863550</v>
      </c>
      <c r="K59" s="70">
        <f>SUM(K39:K58)</f>
        <v>15157575</v>
      </c>
      <c r="L59" s="17"/>
    </row>
  </sheetData>
  <sheetProtection selectLockedCells="1" selectUnlockedCells="1"/>
  <mergeCells count="6">
    <mergeCell ref="A36:L36"/>
    <mergeCell ref="B1:K1"/>
    <mergeCell ref="B4:K4"/>
    <mergeCell ref="B2:C3"/>
    <mergeCell ref="I2:K3"/>
    <mergeCell ref="A5:L5"/>
  </mergeCells>
  <phoneticPr fontId="1" type="noConversion"/>
  <printOptions horizontalCentered="1" verticalCentered="1"/>
  <pageMargins left="0.25" right="0.25" top="0.75" bottom="0.75" header="0.3" footer="0.3"/>
  <pageSetup paperSize="9" scale="75" fitToHeight="0" orientation="landscape" verticalDpi="300" r:id="rId1"/>
  <headerFooter>
    <oddFooter xml:space="preserve">&amp;R&amp;".VnTime,Regular"&amp;14&amp;P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F10" sqref="F10"/>
    </sheetView>
  </sheetViews>
  <sheetFormatPr defaultRowHeight="14" x14ac:dyDescent="0.3"/>
  <sheetData>
    <row r="1" spans="1:8" x14ac:dyDescent="0.3">
      <c r="A1" s="95"/>
      <c r="B1" s="95"/>
      <c r="C1" s="95"/>
      <c r="D1" s="95"/>
      <c r="E1" s="95"/>
      <c r="F1" s="95"/>
      <c r="G1" s="95"/>
      <c r="H1" s="95"/>
    </row>
    <row r="2" spans="1:8" x14ac:dyDescent="0.3">
      <c r="A2" s="30"/>
      <c r="B2" s="30"/>
      <c r="C2" s="30"/>
      <c r="D2" s="30"/>
      <c r="E2" s="30"/>
      <c r="F2" s="30"/>
      <c r="G2" s="30"/>
      <c r="H2" s="30"/>
    </row>
    <row r="3" spans="1:8" x14ac:dyDescent="0.3">
      <c r="A3" s="30"/>
      <c r="B3" s="31" t="s">
        <v>31</v>
      </c>
      <c r="C3" s="30"/>
      <c r="D3" s="30"/>
      <c r="E3" s="30"/>
      <c r="F3" s="30"/>
      <c r="G3" s="30"/>
      <c r="H3" s="30"/>
    </row>
    <row r="4" spans="1:8" ht="14.5" thickBot="1" x14ac:dyDescent="0.35">
      <c r="A4" s="30"/>
      <c r="B4" s="31"/>
      <c r="C4" s="30"/>
      <c r="D4" s="30"/>
      <c r="E4" s="30"/>
      <c r="F4" s="30"/>
      <c r="G4" s="30"/>
      <c r="H4" s="30"/>
    </row>
    <row r="5" spans="1:8" ht="56.5" thickBot="1" x14ac:dyDescent="0.35">
      <c r="A5" s="30"/>
      <c r="B5" s="32" t="s">
        <v>32</v>
      </c>
      <c r="C5" s="33">
        <v>5000000</v>
      </c>
      <c r="D5" s="30"/>
      <c r="E5" s="30"/>
      <c r="F5" s="30"/>
      <c r="G5" s="30"/>
      <c r="H5" s="30"/>
    </row>
    <row r="6" spans="1:8" ht="14.5" thickBot="1" x14ac:dyDescent="0.35">
      <c r="A6" s="30"/>
      <c r="B6" s="32"/>
      <c r="C6" s="34"/>
      <c r="D6" s="30"/>
      <c r="E6" s="30"/>
      <c r="F6" s="30"/>
      <c r="G6" s="30"/>
      <c r="H6" s="30"/>
    </row>
    <row r="7" spans="1:8" ht="70.5" thickBot="1" x14ac:dyDescent="0.35">
      <c r="A7" s="30"/>
      <c r="B7" s="32" t="s">
        <v>33</v>
      </c>
      <c r="C7" s="33">
        <v>9000000</v>
      </c>
      <c r="D7" s="30"/>
      <c r="E7" s="30"/>
      <c r="F7" s="30"/>
      <c r="G7" s="30"/>
      <c r="H7" s="30"/>
    </row>
    <row r="8" spans="1:8" ht="14.5" thickBot="1" x14ac:dyDescent="0.35">
      <c r="A8" s="30"/>
      <c r="B8" s="30"/>
      <c r="C8" s="30"/>
      <c r="D8" s="30"/>
      <c r="E8" s="30"/>
      <c r="F8" s="30"/>
      <c r="G8" s="30"/>
      <c r="H8" s="30"/>
    </row>
    <row r="9" spans="1:8" ht="81" thickBot="1" x14ac:dyDescent="0.35">
      <c r="A9" s="30"/>
      <c r="B9" s="35" t="s">
        <v>34</v>
      </c>
      <c r="C9" s="35" t="s">
        <v>35</v>
      </c>
      <c r="D9" s="35" t="s">
        <v>36</v>
      </c>
      <c r="E9" s="35" t="s">
        <v>37</v>
      </c>
      <c r="F9" s="35" t="s">
        <v>38</v>
      </c>
      <c r="G9" s="35" t="s">
        <v>39</v>
      </c>
      <c r="H9" s="30"/>
    </row>
    <row r="10" spans="1:8" x14ac:dyDescent="0.3">
      <c r="A10" s="30"/>
      <c r="B10" s="36">
        <f>C7/20/8</f>
        <v>56250</v>
      </c>
      <c r="C10" s="36">
        <f>C5/20/8</f>
        <v>31250</v>
      </c>
      <c r="D10" s="37">
        <v>0.2</v>
      </c>
      <c r="E10" s="37">
        <v>0.2</v>
      </c>
      <c r="F10" s="38">
        <f>B10*D10+C10*(1-D10)+E10*(B10*D10+C10*(1-D10))</f>
        <v>43500</v>
      </c>
      <c r="G10" s="39"/>
      <c r="H10" s="30"/>
    </row>
    <row r="11" spans="1:8" ht="16" customHeight="1" x14ac:dyDescent="0.3">
      <c r="A11" s="30"/>
      <c r="B11" s="30"/>
      <c r="C11" s="30"/>
      <c r="D11" s="30"/>
      <c r="E11" s="30"/>
      <c r="F11" s="30"/>
      <c r="G11" s="30"/>
      <c r="H11" s="30"/>
    </row>
    <row r="12" spans="1:8" x14ac:dyDescent="0.3">
      <c r="A12" s="30"/>
      <c r="B12" s="30"/>
      <c r="C12" s="30"/>
      <c r="D12" s="30"/>
      <c r="E12" s="30"/>
      <c r="F12" s="30"/>
      <c r="G12" s="30"/>
      <c r="H12" s="30"/>
    </row>
    <row r="13" spans="1:8" x14ac:dyDescent="0.3">
      <c r="A13" s="30"/>
      <c r="B13" s="40" t="s">
        <v>4</v>
      </c>
      <c r="C13" s="41"/>
      <c r="D13" s="41"/>
      <c r="E13" s="41"/>
      <c r="F13" s="42"/>
      <c r="G13" s="41"/>
      <c r="H13" s="30"/>
    </row>
    <row r="14" spans="1:8" x14ac:dyDescent="0.3">
      <c r="A14" s="30"/>
      <c r="B14" s="96" t="s">
        <v>40</v>
      </c>
      <c r="C14" s="96"/>
      <c r="D14" s="96"/>
      <c r="E14" s="96"/>
      <c r="F14" s="96"/>
      <c r="G14" s="96"/>
      <c r="H14" s="30"/>
    </row>
    <row r="15" spans="1:8" x14ac:dyDescent="0.3">
      <c r="A15" s="30"/>
      <c r="B15" s="30"/>
      <c r="C15" s="30"/>
      <c r="D15" s="30"/>
      <c r="E15" s="30"/>
      <c r="F15" s="30"/>
      <c r="G15" s="30"/>
      <c r="H15" s="30"/>
    </row>
    <row r="16" spans="1:8" x14ac:dyDescent="0.3">
      <c r="A16" s="30"/>
      <c r="B16" s="30"/>
      <c r="C16" s="30"/>
      <c r="D16" s="30"/>
      <c r="E16" s="30"/>
      <c r="F16" s="30"/>
      <c r="G16" s="30"/>
      <c r="H16" s="30"/>
    </row>
    <row r="17" spans="1:8" x14ac:dyDescent="0.3">
      <c r="A17" s="30"/>
      <c r="B17" s="30"/>
      <c r="C17" s="30"/>
      <c r="D17" s="30"/>
      <c r="E17" s="30"/>
      <c r="F17" s="30"/>
      <c r="G17" s="30"/>
      <c r="H17" s="30"/>
    </row>
    <row r="18" spans="1:8" x14ac:dyDescent="0.3">
      <c r="A18" s="30"/>
      <c r="B18" s="30"/>
      <c r="C18" s="30"/>
      <c r="D18" s="30"/>
      <c r="E18" s="30"/>
      <c r="F18" s="30"/>
      <c r="G18" s="30"/>
      <c r="H18" s="30"/>
    </row>
    <row r="19" spans="1:8" x14ac:dyDescent="0.3">
      <c r="A19" s="30"/>
      <c r="B19" s="30"/>
      <c r="C19" s="30"/>
      <c r="D19" s="30"/>
      <c r="E19" s="30"/>
      <c r="F19" s="30"/>
      <c r="G19" s="30"/>
      <c r="H19" s="30"/>
    </row>
  </sheetData>
  <mergeCells count="2">
    <mergeCell ref="A1:H1"/>
    <mergeCell ref="B14:G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0F4872-7B7F-4881-85EF-F875191CE1DF}">
  <ds:schemaRefs>
    <ds:schemaRef ds:uri="http://schemas.microsoft.com/sharepoint/v3/contenttype/forms"/>
  </ds:schemaRefs>
</ds:datastoreItem>
</file>

<file path=customXml/itemProps2.xml><?xml version="1.0" encoding="utf-8"?>
<ds:datastoreItem xmlns:ds="http://schemas.openxmlformats.org/officeDocument/2006/customXml" ds:itemID="{21416FCF-C815-4F89-93EF-41D4AED4E601}">
  <ds:schemaRefs>
    <ds:schemaRef ds:uri="http://schemas.microsoft.com/office/2006/metadata/contentType"/>
    <ds:schemaRef ds:uri="http://schemas.microsoft.com/office/2006/metadata/properties/metaAttributes"/>
    <ds:schemaRef ds:uri="http://www.w3.org/2000/xmln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1FF80D8-2DC1-4A8E-954F-E90F95B7961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Trang tính</vt:lpstr>
      </vt:variant>
      <vt:variant>
        <vt:i4>2</vt:i4>
      </vt:variant>
    </vt:vector>
  </HeadingPairs>
  <TitlesOfParts>
    <vt:vector size="2" baseType="lpstr">
      <vt:lpstr>TÍNH TOÁN CHI PHÍ</vt:lpstr>
      <vt:lpstr>Lương, Quản lý và Văn phòng</vt:lpstr>
    </vt:vector>
  </TitlesOfParts>
  <Company>DAI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 Hong</dc:creator>
  <cp:lastModifiedBy>Trung - PPP</cp:lastModifiedBy>
  <cp:lastPrinted>2025-04-18T08:03:23Z</cp:lastPrinted>
  <dcterms:created xsi:type="dcterms:W3CDTF">2009-12-17T01:25:31Z</dcterms:created>
  <dcterms:modified xsi:type="dcterms:W3CDTF">2025-04-18T08:15:23Z</dcterms:modified>
</cp:coreProperties>
</file>