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2760" yWindow="32760" windowWidth="15330" windowHeight="5055"/>
  </bookViews>
  <sheets>
    <sheet name="Cấp mơi Thẻ ksan" sheetId="3" r:id="rId1"/>
    <sheet name="Cấp lại Thẻ ksan" sheetId="4" r:id="rId2"/>
    <sheet name="Cấp thẻ ngắn hạn" sheetId="5" r:id="rId3"/>
  </sheets>
  <definedNames>
    <definedName name="bieumau_pl_6_2" localSheetId="0">'Cấp mơi Thẻ ksan'!$B$12</definedName>
    <definedName name="bieumau_pl_8" localSheetId="0">'Cấp mơi Thẻ ksan'!$B$15</definedName>
    <definedName name="OLE_LINK2" localSheetId="0">'Cấp mơi Thẻ ksan'!$B$14</definedName>
  </definedNames>
  <calcPr calcId="191029" concurrentCalc="0"/>
</workbook>
</file>

<file path=xl/calcChain.xml><?xml version="1.0" encoding="utf-8"?>
<calcChain xmlns="http://schemas.openxmlformats.org/spreadsheetml/2006/main">
  <c r="G50" i="5" l="1"/>
  <c r="F50" i="5"/>
  <c r="J49" i="5"/>
  <c r="K49" i="5"/>
  <c r="J48" i="5"/>
  <c r="K48" i="5"/>
  <c r="J47" i="5"/>
  <c r="K47" i="5"/>
  <c r="J46" i="5"/>
  <c r="K46" i="5"/>
  <c r="J45" i="5"/>
  <c r="K45" i="5"/>
  <c r="J44" i="5"/>
  <c r="K44" i="5"/>
  <c r="J43" i="5"/>
  <c r="K43" i="5"/>
  <c r="J42" i="5"/>
  <c r="K42" i="5"/>
  <c r="J41" i="5"/>
  <c r="K41" i="5"/>
  <c r="J40" i="5"/>
  <c r="K40" i="5"/>
  <c r="J39" i="5"/>
  <c r="K39" i="5"/>
  <c r="J38" i="5"/>
  <c r="K38" i="5"/>
  <c r="J37" i="5"/>
  <c r="K37" i="5"/>
  <c r="J36" i="5"/>
  <c r="K36" i="5"/>
  <c r="J35" i="5"/>
  <c r="K35" i="5"/>
  <c r="J34" i="5"/>
  <c r="G28" i="5"/>
  <c r="F28" i="5"/>
  <c r="J27" i="5"/>
  <c r="K27" i="5"/>
  <c r="J26" i="5"/>
  <c r="K26" i="5"/>
  <c r="J25" i="5"/>
  <c r="K25" i="5"/>
  <c r="J24" i="5"/>
  <c r="K24" i="5"/>
  <c r="J23" i="5"/>
  <c r="K23" i="5"/>
  <c r="J22" i="5"/>
  <c r="K22" i="5"/>
  <c r="J21" i="5"/>
  <c r="K21" i="5"/>
  <c r="J20" i="5"/>
  <c r="K20" i="5"/>
  <c r="J19" i="5"/>
  <c r="K19" i="5"/>
  <c r="J18" i="5"/>
  <c r="K18" i="5"/>
  <c r="J17" i="5"/>
  <c r="K17" i="5"/>
  <c r="J16" i="5"/>
  <c r="K16" i="5"/>
  <c r="J15" i="5"/>
  <c r="K15" i="5"/>
  <c r="J14" i="5"/>
  <c r="K14" i="5"/>
  <c r="J13" i="5"/>
  <c r="K13" i="5"/>
  <c r="J12" i="5"/>
  <c r="J74" i="4"/>
  <c r="K74" i="4"/>
  <c r="J73" i="4"/>
  <c r="K73" i="4"/>
  <c r="J71" i="4"/>
  <c r="K71" i="4"/>
  <c r="J70" i="4"/>
  <c r="K70" i="4"/>
  <c r="J69" i="4"/>
  <c r="K69" i="4"/>
  <c r="J68" i="4"/>
  <c r="K68" i="4"/>
  <c r="J66" i="4"/>
  <c r="K66" i="4"/>
  <c r="J65" i="4"/>
  <c r="K65" i="4"/>
  <c r="J64" i="4"/>
  <c r="K64" i="4"/>
  <c r="J63" i="4"/>
  <c r="K63" i="4"/>
  <c r="J61" i="4"/>
  <c r="K61" i="4"/>
  <c r="J60" i="4"/>
  <c r="K60" i="4"/>
  <c r="J59" i="4"/>
  <c r="K59" i="4"/>
  <c r="J57" i="4"/>
  <c r="K57" i="4"/>
  <c r="J56" i="4"/>
  <c r="K56" i="4"/>
  <c r="J55" i="4"/>
  <c r="K55" i="4"/>
  <c r="M54" i="4"/>
  <c r="J54" i="4"/>
  <c r="N54" i="4"/>
  <c r="M43" i="4"/>
  <c r="K43" i="3"/>
  <c r="M13" i="4"/>
  <c r="J33" i="4"/>
  <c r="K33" i="4"/>
  <c r="J32" i="4"/>
  <c r="K32" i="4"/>
  <c r="J30" i="4"/>
  <c r="K30" i="4"/>
  <c r="J29" i="4"/>
  <c r="K29" i="4"/>
  <c r="J28" i="4"/>
  <c r="K28" i="4"/>
  <c r="J27" i="4"/>
  <c r="K27" i="4"/>
  <c r="J25" i="4"/>
  <c r="K25" i="4"/>
  <c r="J24" i="4"/>
  <c r="K24" i="4"/>
  <c r="J23" i="4"/>
  <c r="K23" i="4"/>
  <c r="J22" i="4"/>
  <c r="K22" i="4"/>
  <c r="J20" i="4"/>
  <c r="K20" i="4"/>
  <c r="J19" i="4"/>
  <c r="K19" i="4"/>
  <c r="J18" i="4"/>
  <c r="K18" i="4"/>
  <c r="G88" i="4"/>
  <c r="F88" i="4"/>
  <c r="J87" i="4"/>
  <c r="K87" i="4"/>
  <c r="J86" i="4"/>
  <c r="K86" i="4"/>
  <c r="J85" i="4"/>
  <c r="K85" i="4"/>
  <c r="J84" i="4"/>
  <c r="K84" i="4"/>
  <c r="J83" i="4"/>
  <c r="K83" i="4"/>
  <c r="J82" i="4"/>
  <c r="K82" i="4"/>
  <c r="J81" i="4"/>
  <c r="K81" i="4"/>
  <c r="J80" i="4"/>
  <c r="K80" i="4"/>
  <c r="J79" i="4"/>
  <c r="K79" i="4"/>
  <c r="J78" i="4"/>
  <c r="K78" i="4"/>
  <c r="J77" i="4"/>
  <c r="K77" i="4"/>
  <c r="J76" i="4"/>
  <c r="K76" i="4"/>
  <c r="J75" i="4"/>
  <c r="K75" i="4"/>
  <c r="G47" i="4"/>
  <c r="F47" i="4"/>
  <c r="J46" i="4"/>
  <c r="K46" i="4"/>
  <c r="J45" i="4"/>
  <c r="K45" i="4"/>
  <c r="J44" i="4"/>
  <c r="K44" i="4"/>
  <c r="J43" i="4"/>
  <c r="K43" i="4"/>
  <c r="K47" i="4"/>
  <c r="K117" i="4"/>
  <c r="J42" i="4"/>
  <c r="K42" i="4"/>
  <c r="J41" i="4"/>
  <c r="K41" i="4"/>
  <c r="J40" i="4"/>
  <c r="K40" i="4"/>
  <c r="J39" i="4"/>
  <c r="K39" i="4"/>
  <c r="J38" i="4"/>
  <c r="K38" i="4"/>
  <c r="J37" i="4"/>
  <c r="K37" i="4"/>
  <c r="J36" i="4"/>
  <c r="K36" i="4"/>
  <c r="J35" i="4"/>
  <c r="K35" i="4"/>
  <c r="J34" i="4"/>
  <c r="K34" i="4"/>
  <c r="J16" i="4"/>
  <c r="K16" i="4"/>
  <c r="J15" i="4"/>
  <c r="K15" i="4"/>
  <c r="J14" i="4"/>
  <c r="K14" i="4"/>
  <c r="J13" i="4"/>
  <c r="K13" i="4"/>
  <c r="J51" i="3"/>
  <c r="K51" i="3"/>
  <c r="J43" i="3"/>
  <c r="J27" i="3"/>
  <c r="J15" i="3"/>
  <c r="K15" i="3"/>
  <c r="J40" i="3"/>
  <c r="K40" i="3"/>
  <c r="J39" i="3"/>
  <c r="K39" i="3"/>
  <c r="J38" i="3"/>
  <c r="K38" i="3"/>
  <c r="J37" i="3"/>
  <c r="K37" i="3"/>
  <c r="J36" i="3"/>
  <c r="K36" i="3"/>
  <c r="K54" i="3"/>
  <c r="K84" i="3"/>
  <c r="G30" i="3"/>
  <c r="F30" i="3"/>
  <c r="J14" i="3"/>
  <c r="K14" i="3"/>
  <c r="J13" i="3"/>
  <c r="K13" i="3"/>
  <c r="J16" i="3"/>
  <c r="K16" i="3"/>
  <c r="J12" i="3"/>
  <c r="K12" i="3"/>
  <c r="J48" i="3"/>
  <c r="K48" i="3"/>
  <c r="J24" i="3"/>
  <c r="K24" i="3"/>
  <c r="J42" i="3"/>
  <c r="K42" i="3"/>
  <c r="J41" i="3"/>
  <c r="K41" i="3"/>
  <c r="J50" i="3"/>
  <c r="K50" i="3"/>
  <c r="J44" i="3"/>
  <c r="K44" i="3"/>
  <c r="J45" i="3"/>
  <c r="K45" i="3"/>
  <c r="J46" i="3"/>
  <c r="K46" i="3"/>
  <c r="J47" i="3"/>
  <c r="K47" i="3"/>
  <c r="J49" i="3"/>
  <c r="K49" i="3"/>
  <c r="J52" i="3"/>
  <c r="K52" i="3"/>
  <c r="J53" i="3"/>
  <c r="K53" i="3"/>
  <c r="F54" i="3"/>
  <c r="G54" i="3"/>
  <c r="J18" i="3"/>
  <c r="K18" i="3"/>
  <c r="K27" i="3"/>
  <c r="J26" i="3"/>
  <c r="K26" i="3"/>
  <c r="K30" i="3"/>
  <c r="K83" i="3"/>
  <c r="J17" i="3"/>
  <c r="K17" i="3"/>
  <c r="J19" i="3"/>
  <c r="K19" i="3"/>
  <c r="J20" i="3"/>
  <c r="K20" i="3"/>
  <c r="J21" i="3"/>
  <c r="K21" i="3"/>
  <c r="J22" i="3"/>
  <c r="K22" i="3"/>
  <c r="J23" i="3"/>
  <c r="K23" i="3"/>
  <c r="J25" i="3"/>
  <c r="K25" i="3"/>
  <c r="J28" i="3"/>
  <c r="K28" i="3"/>
  <c r="J29" i="3"/>
  <c r="K29" i="3"/>
  <c r="K54" i="4"/>
  <c r="M38" i="4"/>
  <c r="N13" i="4"/>
  <c r="J47" i="4"/>
  <c r="J54" i="3"/>
  <c r="J50" i="5"/>
  <c r="J28" i="5"/>
  <c r="K12" i="5"/>
  <c r="K28" i="5"/>
  <c r="K79" i="5"/>
  <c r="K34" i="5"/>
  <c r="K50" i="5"/>
  <c r="K80" i="5"/>
  <c r="J30" i="3"/>
  <c r="J88" i="4"/>
  <c r="K88" i="4"/>
  <c r="K118" i="4"/>
  <c r="K119" i="4"/>
  <c r="L119" i="4"/>
  <c r="K85" i="3"/>
  <c r="L85" i="3"/>
  <c r="L86" i="3"/>
  <c r="L82" i="5"/>
  <c r="K81" i="5"/>
  <c r="L81" i="5"/>
  <c r="L120" i="4"/>
</calcChain>
</file>

<file path=xl/sharedStrings.xml><?xml version="1.0" encoding="utf-8"?>
<sst xmlns="http://schemas.openxmlformats.org/spreadsheetml/2006/main" count="439" uniqueCount="93">
  <si>
    <t>STT</t>
  </si>
  <si>
    <t>TỔNG</t>
  </si>
  <si>
    <t>Chuẩn bị hồ sơ</t>
  </si>
  <si>
    <t>Phí</t>
  </si>
  <si>
    <t>Lệ phí</t>
  </si>
  <si>
    <t>Ghi chú</t>
  </si>
  <si>
    <t>Khác</t>
  </si>
  <si>
    <t>Nộp hồ sơ</t>
  </si>
  <si>
    <t>Trực tiếp</t>
  </si>
  <si>
    <t>Nhận kết quả</t>
  </si>
  <si>
    <t>I.</t>
  </si>
  <si>
    <t>II.</t>
  </si>
  <si>
    <t>CHI PHÍ TUÂN THỦ THỦ TỤC HÀNH CHÍNH</t>
  </si>
  <si>
    <t>III.</t>
  </si>
  <si>
    <t>1.1</t>
  </si>
  <si>
    <t>Các công việc 
khi thực hiện TTHC</t>
  </si>
  <si>
    <t>Biểu mẫu 03/SCM-KSTT</t>
  </si>
  <si>
    <t>Số lượng đối tượng tuân thủ/01 năm</t>
  </si>
  <si>
    <t>Các hoạt động/ cách thức thực hiện cụ thể</t>
  </si>
  <si>
    <t>Số lần thực hiện/ 01 năm</t>
  </si>
  <si>
    <t>Bưu điện</t>
  </si>
  <si>
    <t>Internet</t>
  </si>
  <si>
    <t>Nộp phí, lệ phí, chi phí khác</t>
  </si>
  <si>
    <t>Chi phí khác</t>
  </si>
  <si>
    <t>3.3</t>
  </si>
  <si>
    <t>3.2</t>
  </si>
  <si>
    <t>3.1</t>
  </si>
  <si>
    <t xml:space="preserve">SO SÁNH CHI PHÍ </t>
  </si>
  <si>
    <r>
      <t xml:space="preserve">Thời gian thực hiện </t>
    </r>
    <r>
      <rPr>
        <sz val="12"/>
        <color indexed="8"/>
        <rFont val="Times New Roman"/>
        <family val="1"/>
      </rPr>
      <t>(giờ)</t>
    </r>
  </si>
  <si>
    <r>
      <rPr>
        <b/>
        <sz val="12"/>
        <color indexed="8"/>
        <rFont val="Times New Roman"/>
        <family val="1"/>
      </rPr>
      <t>Mức TNBQ/ 01 giờ làm việc</t>
    </r>
    <r>
      <rPr>
        <sz val="12"/>
        <color indexed="8"/>
        <rFont val="Times New Roman"/>
        <family val="1"/>
      </rPr>
      <t xml:space="preserve"> (đồng)</t>
    </r>
  </si>
  <si>
    <r>
      <t xml:space="preserve">Mức chi phí thuê tư vấn, dịch vụ </t>
    </r>
    <r>
      <rPr>
        <sz val="12"/>
        <color indexed="8"/>
        <rFont val="Times New Roman"/>
        <family val="1"/>
      </rPr>
      <t>(đồng)</t>
    </r>
  </si>
  <si>
    <r>
      <t xml:space="preserve">Mức phí, lệ phí, chi phí khác </t>
    </r>
    <r>
      <rPr>
        <sz val="12"/>
        <color indexed="8"/>
        <rFont val="Times New Roman"/>
        <family val="1"/>
      </rPr>
      <t>(đồng)</t>
    </r>
  </si>
  <si>
    <r>
      <t xml:space="preserve">Chi phí thực hiện TTHC </t>
    </r>
    <r>
      <rPr>
        <sz val="12"/>
        <color indexed="8"/>
        <rFont val="Times New Roman"/>
        <family val="1"/>
      </rPr>
      <t>(đồng)</t>
    </r>
  </si>
  <si>
    <r>
      <t xml:space="preserve">Tổng chi phí thực hiện TTHC/
01 năm </t>
    </r>
    <r>
      <rPr>
        <sz val="12"/>
        <color indexed="8"/>
        <rFont val="Times New Roman"/>
        <family val="1"/>
      </rPr>
      <t>(đồng)</t>
    </r>
  </si>
  <si>
    <r>
      <rPr>
        <b/>
        <sz val="12"/>
        <color indexed="8"/>
        <rFont val="Times New Roman"/>
        <family val="1"/>
      </rPr>
      <t>Công việc khác</t>
    </r>
    <r>
      <rPr>
        <sz val="12"/>
        <color indexed="8"/>
        <rFont val="Times New Roman"/>
        <family val="1"/>
      </rPr>
      <t xml:space="preserve"> (nếu có)</t>
    </r>
  </si>
  <si>
    <r>
      <rPr>
        <b/>
        <sz val="12"/>
        <color indexed="8"/>
        <rFont val="Times New Roman"/>
        <family val="1"/>
      </rPr>
      <t>Chuẩn bị, phục vụ việc kiểm tra, đánh giá của cơ quan có thẩm quyền</t>
    </r>
    <r>
      <rPr>
        <sz val="12"/>
        <color indexed="8"/>
        <rFont val="Times New Roman"/>
        <family val="1"/>
      </rPr>
      <t xml:space="preserve"> (nếu có)</t>
    </r>
  </si>
  <si>
    <r>
      <t xml:space="preserve">BIỂU MẪU TÍNH CHI PHÍ TUÂN THỦ THỦ TỤC HÀNH CHÍNH (BIỂU MẪU 03/SCM-KSTT)
</t>
    </r>
    <r>
      <rPr>
        <i/>
        <sz val="13"/>
        <color indexed="8"/>
        <rFont val="Times New Roman"/>
        <family val="1"/>
      </rPr>
      <t>(Ban hành kèm theo Thông tư số 02/2017/TT-VPCP ngày 31 tháng 10 năm 2017 của Bộ trưởng, Chủ nhiệm Văn phòng Chính phủ)</t>
    </r>
    <r>
      <rPr>
        <b/>
        <sz val="13"/>
        <color indexed="8"/>
        <rFont val="Times New Roman"/>
        <family val="1"/>
      </rPr>
      <t xml:space="preserve">
</t>
    </r>
  </si>
  <si>
    <t>BỘ GIAO THÔNG VẬN TẢI</t>
  </si>
  <si>
    <t xml:space="preserve">CHI PHÍ THỰC HIỆN TTHC HIỆN TẠI </t>
  </si>
  <si>
    <t>Chuyển phát nhanh</t>
  </si>
  <si>
    <t>Phí truy cập</t>
  </si>
  <si>
    <t>CHI PHÍ  THỰC HIỆN TTHC SAU SỬA ĐỔI, BỔ SUNG</t>
  </si>
  <si>
    <t>Đơn đề nghị đánh máy</t>
  </si>
  <si>
    <t>Ảnh</t>
  </si>
  <si>
    <t>1.2</t>
  </si>
  <si>
    <t>1.3</t>
  </si>
  <si>
    <t>1.4</t>
  </si>
  <si>
    <t>1.5</t>
  </si>
  <si>
    <t>Văn bản đề nghị theo mẫu</t>
  </si>
  <si>
    <t>Bản sao có chứng thực hoặc nộp bản sao và xuất trình bản chính để đối chiếu tài liệu chứng minh tư cách pháp nhân, chức năng nhiệm vụ của doanh nghiệp, trừ trường hợp là doanh nghiệp cung cấp dịch vụ hàng không, phi hàng không tại cảng hàng không, sân bay</t>
  </si>
  <si>
    <t>Danh sách trích ngang theo mẫu</t>
  </si>
  <si>
    <t>Làm văn bản đề nghị</t>
  </si>
  <si>
    <t>Làm danh sách đề nghị</t>
  </si>
  <si>
    <t xml:space="preserve">Tờ khai cấp thẻ kiểm soát an ninh hàng không, sân bay có giá trị sử dụng dài hạn theo mẫu </t>
  </si>
  <si>
    <t>Làm tờ khai</t>
  </si>
  <si>
    <t>01 ảnh màu kích thước 4x6cm, chụp không quá 06 tháng</t>
  </si>
  <si>
    <t xml:space="preserve">    TÊN THỦ TỤC HÀNH CHÍNH: Thủ tục cấp mới thẻ kiểm soát an ninh cảng hàng không, sân bay có giá trị sử dụng dài hạn của Cục Hàng không Việt Nam, Cảng vụ hàng không</t>
  </si>
  <si>
    <t>Đánh máy hoặc điền trên hệ thống DVC</t>
  </si>
  <si>
    <t>Danh sách đánh máy</t>
  </si>
  <si>
    <t xml:space="preserve">    TÊN THỦ TỤC HÀNH CHÍNH: Thủ tục cấp lại thẻ kiểm soát an ninh cảng hàng không, sân bay có giá trị sử dụng dài hạn của Cục Hàng không Việt Nam, Cảng vụ hàng không</t>
  </si>
  <si>
    <t>Trường hợp cấp lại do ban hành mẫu thẻ mới, thẻ hết thời hạn sử dụng:</t>
  </si>
  <si>
    <t>1.1.1</t>
  </si>
  <si>
    <t>1.1.2</t>
  </si>
  <si>
    <t>1.1.3</t>
  </si>
  <si>
    <t>1.1.4</t>
  </si>
  <si>
    <t>Trường hợp cấp lại do thẻ còn thời hạn sử dụng nhưng bị mờ, rách, hỏng hoặc không còn dấu hiệu bảo mật</t>
  </si>
  <si>
    <t>Trường hợp cấp lại do bị mất thẻ</t>
  </si>
  <si>
    <t>Trường hợp cấp lại do thay đổi vị trí công tác khác cơ quan, đơn vị</t>
  </si>
  <si>
    <t>Trường hợp thay đổi vị trí công tác trong cùng cơ quan, đơn vị:</t>
  </si>
  <si>
    <t>1.2.1</t>
  </si>
  <si>
    <t>1.2.2</t>
  </si>
  <si>
    <t>Văn bản giải trình của người được cấp về thời gian, địa điểm và nguyên nhân mất thẻ, có xác nhận của thủ trưởng cơ quan, đơn vị về việc mất thẻ</t>
  </si>
  <si>
    <t>1.3.1</t>
  </si>
  <si>
    <t>1.3.2</t>
  </si>
  <si>
    <t>1.3.3</t>
  </si>
  <si>
    <t>1.3.4</t>
  </si>
  <si>
    <t>1.4.1</t>
  </si>
  <si>
    <t>1.4.2</t>
  </si>
  <si>
    <t>1.4.3</t>
  </si>
  <si>
    <t>1.4.4</t>
  </si>
  <si>
    <t>1.5.1</t>
  </si>
  <si>
    <t>1.5.2</t>
  </si>
  <si>
    <t xml:space="preserve">    TÊN THỦ TỤC HÀNH CHÍNH: Thủ tục cấp thẻ kiểm soát an ninh cảng hàng không, sân bay có giá trị sử dụng ngắn hạn của Cảng vụ hàng không</t>
  </si>
  <si>
    <t>Văn bản đề nghị có các thông tin họ và tên, số điện thoại và thư điện tử của người đại diện làm thủ tục cấp thẻ</t>
  </si>
  <si>
    <t>Bản sao xuất trình bản chính để đối chiếu hoặc nộp bản sao có chứng thực một trong các giấy tờ còn hiệu lực sau: chứng minh nhân dân, căn cước công dân; chứng minh thư ngoại giao, chứng minh thư lãnh sự, chứng minh thư công vụ, chứng minh thư phổ thông; hộ chiếu; thẻ kiểm soát an ninh hàng không có giá trị sử dụng dài hạn</t>
  </si>
  <si>
    <t>Văn bản (bản giấy hoặc bản điện tử theo quy định về văn bản điện tử) đề nghị theo mẫu;</t>
  </si>
  <si>
    <t>Bản sao có chứng thực hoặc nộp bản sao và xuất trình bản chính hoặc bản sao điện tử từ sổ gốc hoặc bản sao điện tử có chứng thực từ bản chính trên môi trường điện tử để đối chiếu tài liệu chứng minh tư cách pháp nhân, chức năng nhiệm vụ của doanh nghiệp, trừ trường hợp là doanh nghiệp cung cấp dịch vụ hàng không, phi hàng không tại cảng hàng không, sân bay</t>
  </si>
  <si>
    <t>Danh sách trích ngang (bản giấy hoặc bản điện tử theo quy định về văn bản điện tử) theo mẫu;</t>
  </si>
  <si>
    <t xml:space="preserve">Tờ khai (bản giấy hoặc bản điện tử theo quy định về văn bản điện tử) cấp thẻ kiểm soát an ninh hàng không, sân bay có giá trị sử dụng dài hạn theo mẫu (trừ trường hợp lực lượng công an, hải quan trực tiếp làm việc tại cảng hàng không) có dán ảnh màu kích thước 04 cen-ti-mét x 06 cen-ti-mét, nếu là bản giấy phải đóng dấu giáp lai (ảnh chụp trên phông nền màu trắng, đầu và vai thẳng để khuôn mặt chiếm 70-80% ảnh không quá 06 tháng kể từ ngày chụp đến ngày nộp hồ sơ)  </t>
  </si>
  <si>
    <r>
      <t>01 ảnh màu kích thước 04 cen-ti-mét x 06 cen-ti-mét (ảnh chụp trên phông nền màu trắng,</t>
    </r>
    <r>
      <rPr>
        <sz val="12"/>
        <color indexed="8"/>
        <rFont val="Times New Roman"/>
        <family val="1"/>
      </rPr>
      <t xml:space="preserve"> </t>
    </r>
    <r>
      <rPr>
        <sz val="12"/>
        <color indexed="8"/>
        <rFont val="Times New Roman"/>
        <family val="1"/>
      </rPr>
      <t>đầu và vai thẳng để khuôn mặt chiếm 70-80% ảnh, không quá 06 tháng kể từ ngày chụp đến ngày nộp hồ sơ</t>
    </r>
  </si>
  <si>
    <t>Văn bản giải trình của người được cấp về thời gian, địa điểm và nguyên nhân mất thẻ, có xác nhận của thủ trưởng cơ quan, đơn vị về việc mất thẻ (bản giấy hoặc bản điện tử theo quy định về văn bản điện tử</t>
  </si>
  <si>
    <t>Văn bản (bản giấy hoặc bản điện tử theo quy định về văn bản điện tử) đề nghị, trong đó có có các thông tin họ và tên, số điện thoại và thư điện tử của người đại diện làm thủ tục cấp thẻ.</t>
  </si>
  <si>
    <t>Bản sao xuất trình bản chính để đối chiếu hoặc nộp bản sao có chứng thực hoặc bản sao điện tử từ sổ gốc hoặc bản sao điện tử có chứng thực từ bản chính trên môi trường điện tử hoặc tài khoản định danh điện tử mức độ 2  một trong các giấy tờ còn hiệu lực sau: chứng minh nhân dân, căn cước công dân; chứng minh thư ngoại giao, chứng minh thư lãnh sự, chứng minh thư công vụ, chứng minh thư phổ thông; hộ chiếu; thẻ kiểm soát an ninh hàng không có giá trị sử dụng dài hạn.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</si>
</sst>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86" formatCode="0.0%"/>
    <numFmt numFmtId="187" formatCode="0.0"/>
    <numFmt numFmtId="190" formatCode="0.0;[Red]0.0"/>
  </numFmts>
  <fonts count="22" x14ac:knownFonts="1">
    <font>
      <sz val="11"/>
      <color theme="1"/>
      <name val="Calibri"/>
      <family val="2"/>
      <scheme val="minor"/>
    </font>
    <font>
      <sz val="11"/>
      <color indexed="8"/>
      <name val="Calibri"/>
      <family val="2"/>
    </font>
    <font>
      <sz val="8"/>
      <name val="Calibri"/>
      <family val="2"/>
    </font>
    <font>
      <b/>
      <sz val="12"/>
      <color indexed="8"/>
      <name val="Times New Roman"/>
      <family val="1"/>
    </font>
    <font>
      <sz val="12"/>
      <color indexed="8"/>
      <name val="Times New Roman"/>
      <family val="1"/>
    </font>
    <font>
      <b/>
      <sz val="12"/>
      <name val="Times New Roman"/>
      <family val="1"/>
    </font>
    <font>
      <sz val="12"/>
      <name val="Times New Roman"/>
      <family val="1"/>
    </font>
    <font>
      <sz val="10"/>
      <color indexed="8"/>
      <name val="Tahoma"/>
      <family val="2"/>
    </font>
    <font>
      <sz val="12"/>
      <color indexed="8"/>
      <name val="Times New Roman"/>
      <family val="1"/>
    </font>
    <font>
      <b/>
      <sz val="12"/>
      <color indexed="8"/>
      <name val="Times New Roman"/>
      <family val="1"/>
    </font>
    <font>
      <b/>
      <i/>
      <sz val="13"/>
      <color indexed="8"/>
      <name val="Times New Roman"/>
      <family val="1"/>
    </font>
    <font>
      <sz val="12"/>
      <color indexed="10"/>
      <name val="Times New Roman"/>
      <family val="1"/>
    </font>
    <font>
      <sz val="12"/>
      <color indexed="9"/>
      <name val="Times New Roman"/>
      <family val="1"/>
    </font>
    <font>
      <b/>
      <sz val="13"/>
      <color indexed="8"/>
      <name val="Times New Roman"/>
      <family val="1"/>
    </font>
    <font>
      <sz val="12"/>
      <color indexed="8"/>
      <name val="Times New Roman"/>
      <family val="1"/>
    </font>
    <font>
      <i/>
      <sz val="13"/>
      <color indexed="8"/>
      <name val="Times New Roman"/>
      <family val="1"/>
    </font>
    <font>
      <b/>
      <i/>
      <sz val="12"/>
      <color indexed="8"/>
      <name val="Times New Roman"/>
      <family val="1"/>
    </font>
    <font>
      <sz val="12"/>
      <color indexed="8"/>
      <name val="Times New Roman"/>
      <family val="1"/>
    </font>
    <font>
      <sz val="12"/>
      <color indexed="8"/>
      <name val="Times New Roman"/>
      <family val="1"/>
    </font>
    <font>
      <sz val="12"/>
      <color theme="1"/>
      <name val="Times New Roman"/>
      <family val="1"/>
    </font>
    <font>
      <sz val="12"/>
      <color rgb="FF000000"/>
      <name val="Times New Roman"/>
      <family val="1"/>
    </font>
    <font>
      <b/>
      <i/>
      <sz val="12"/>
      <color theme="1"/>
      <name val="Times New Roman"/>
      <family val="1"/>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84">
    <xf numFmtId="0" fontId="0" fillId="0" borderId="0" xfId="0"/>
    <xf numFmtId="0" fontId="7" fillId="0" borderId="0" xfId="0" applyFont="1" applyFill="1" applyAlignment="1">
      <alignment vertical="center"/>
    </xf>
    <xf numFmtId="0" fontId="8" fillId="0" borderId="0" xfId="0" applyFont="1" applyFill="1" applyAlignment="1">
      <alignment vertical="center"/>
    </xf>
    <xf numFmtId="0" fontId="3" fillId="0" borderId="1" xfId="0" applyFont="1" applyFill="1" applyBorder="1" applyAlignment="1" applyProtection="1">
      <alignment vertical="center" wrapText="1"/>
      <protection locked="0"/>
    </xf>
    <xf numFmtId="0" fontId="4" fillId="0" borderId="1" xfId="0" applyFont="1" applyFill="1" applyBorder="1" applyAlignment="1" applyProtection="1">
      <alignment vertical="center" wrapText="1"/>
      <protection locked="0"/>
    </xf>
    <xf numFmtId="190" fontId="4" fillId="0" borderId="1" xfId="0" applyNumberFormat="1" applyFont="1" applyFill="1" applyBorder="1" applyAlignment="1" applyProtection="1">
      <alignment horizontal="right" vertical="center" wrapText="1"/>
      <protection locked="0"/>
    </xf>
    <xf numFmtId="3" fontId="4" fillId="0" borderId="1" xfId="0" applyNumberFormat="1" applyFont="1" applyFill="1" applyBorder="1" applyAlignment="1" applyProtection="1">
      <alignment horizontal="right" vertical="center" wrapText="1"/>
      <protection locked="0"/>
    </xf>
    <xf numFmtId="190" fontId="6" fillId="0" borderId="1" xfId="0" applyNumberFormat="1" applyFont="1" applyFill="1" applyBorder="1" applyAlignment="1" applyProtection="1">
      <alignment horizontal="right" vertical="center" wrapText="1"/>
      <protection locked="0" hidden="1"/>
    </xf>
    <xf numFmtId="0" fontId="4" fillId="0" borderId="0" xfId="0" applyFont="1" applyFill="1"/>
    <xf numFmtId="0" fontId="4"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190" fontId="3" fillId="0" borderId="0" xfId="0" applyNumberFormat="1" applyFont="1" applyFill="1" applyBorder="1" applyAlignment="1" applyProtection="1">
      <alignment horizontal="right" vertical="center" wrapText="1"/>
      <protection locked="0"/>
    </xf>
    <xf numFmtId="3" fontId="3" fillId="0" borderId="0" xfId="0" applyNumberFormat="1" applyFont="1" applyFill="1" applyBorder="1" applyAlignment="1" applyProtection="1">
      <alignment horizontal="right" vertical="center" wrapText="1"/>
      <protection locked="0"/>
    </xf>
    <xf numFmtId="3" fontId="3" fillId="0" borderId="0" xfId="0" quotePrefix="1" applyNumberFormat="1" applyFont="1" applyFill="1" applyBorder="1" applyAlignment="1" applyProtection="1">
      <alignment horizontal="right" vertical="center" wrapText="1"/>
      <protection locked="0"/>
    </xf>
    <xf numFmtId="0" fontId="7" fillId="0" borderId="0" xfId="0" applyFont="1" applyFill="1" applyAlignment="1" applyProtection="1">
      <alignment horizontal="center" vertical="center"/>
      <protection locked="0"/>
    </xf>
    <xf numFmtId="0" fontId="7" fillId="0" borderId="0" xfId="0" applyFont="1" applyFill="1" applyAlignment="1" applyProtection="1">
      <alignment vertical="center"/>
      <protection locked="0"/>
    </xf>
    <xf numFmtId="0" fontId="9" fillId="0" borderId="0" xfId="0" applyFont="1" applyFill="1" applyAlignment="1" applyProtection="1">
      <alignment horizontal="center"/>
      <protection locked="0"/>
    </xf>
    <xf numFmtId="187" fontId="7" fillId="0" borderId="0" xfId="0" applyNumberFormat="1" applyFont="1" applyFill="1" applyAlignment="1" applyProtection="1">
      <alignment vertical="center"/>
      <protection locked="0"/>
    </xf>
    <xf numFmtId="3" fontId="7" fillId="0" borderId="0" xfId="0" applyNumberFormat="1" applyFont="1" applyFill="1" applyAlignment="1" applyProtection="1">
      <alignment vertical="center"/>
      <protection locked="0"/>
    </xf>
    <xf numFmtId="0" fontId="3" fillId="0" borderId="0" xfId="0" applyFont="1" applyFill="1" applyAlignment="1" applyProtection="1">
      <alignment horizontal="center" vertical="center"/>
      <protection locked="0"/>
    </xf>
    <xf numFmtId="0" fontId="4" fillId="0" borderId="0" xfId="0" applyFont="1" applyFill="1" applyAlignment="1" applyProtection="1">
      <alignment vertical="center"/>
      <protection locked="0"/>
    </xf>
    <xf numFmtId="0" fontId="3" fillId="0" borderId="0" xfId="0" applyFont="1" applyFill="1" applyAlignment="1" applyProtection="1">
      <alignment horizontal="left" vertical="center"/>
      <protection locked="0"/>
    </xf>
    <xf numFmtId="3" fontId="8" fillId="0" borderId="1" xfId="0" applyNumberFormat="1" applyFont="1" applyFill="1" applyBorder="1" applyAlignment="1" applyProtection="1">
      <alignment vertical="center"/>
      <protection locked="0"/>
    </xf>
    <xf numFmtId="0" fontId="8" fillId="0" borderId="0" xfId="0" applyFont="1" applyFill="1" applyAlignment="1" applyProtection="1">
      <alignment vertical="center"/>
      <protection locked="0"/>
    </xf>
    <xf numFmtId="0" fontId="8" fillId="0" borderId="0" xfId="0" applyFont="1" applyFill="1" applyAlignment="1" applyProtection="1">
      <alignment horizontal="center" vertical="center"/>
      <protection locked="0"/>
    </xf>
    <xf numFmtId="187" fontId="8" fillId="0" borderId="0" xfId="0" applyNumberFormat="1" applyFont="1" applyFill="1" applyAlignment="1" applyProtection="1">
      <alignment vertical="center"/>
      <protection locked="0"/>
    </xf>
    <xf numFmtId="3" fontId="8" fillId="0" borderId="0" xfId="0" applyNumberFormat="1" applyFont="1" applyFill="1" applyAlignment="1" applyProtection="1">
      <alignment vertical="center"/>
      <protection locked="0"/>
    </xf>
    <xf numFmtId="0" fontId="4" fillId="0" borderId="0" xfId="0" applyFont="1" applyFill="1" applyProtection="1">
      <protection locked="0"/>
    </xf>
    <xf numFmtId="0" fontId="11" fillId="0" borderId="0" xfId="0" applyFont="1" applyFill="1" applyProtection="1">
      <protection locked="0"/>
    </xf>
    <xf numFmtId="0" fontId="3" fillId="0" borderId="0" xfId="0" applyFont="1" applyFill="1" applyProtection="1">
      <protection locked="0"/>
    </xf>
    <xf numFmtId="0" fontId="8" fillId="0" borderId="0" xfId="0" applyFont="1" applyFill="1" applyProtection="1">
      <protection locked="0"/>
    </xf>
    <xf numFmtId="0" fontId="9" fillId="0" borderId="0" xfId="0" applyFont="1" applyFill="1" applyAlignment="1" applyProtection="1">
      <alignment vertical="center"/>
      <protection locked="0"/>
    </xf>
    <xf numFmtId="3" fontId="9" fillId="0" borderId="0" xfId="0" applyNumberFormat="1" applyFont="1" applyFill="1" applyAlignment="1" applyProtection="1">
      <alignment vertical="center"/>
      <protection locked="0"/>
    </xf>
    <xf numFmtId="3" fontId="4" fillId="0" borderId="1" xfId="0" applyNumberFormat="1" applyFont="1" applyFill="1" applyBorder="1" applyAlignment="1" applyProtection="1">
      <alignment horizontal="right" vertical="center" wrapText="1"/>
    </xf>
    <xf numFmtId="0" fontId="12" fillId="0" borderId="0" xfId="0" applyFont="1" applyFill="1" applyProtection="1"/>
    <xf numFmtId="3" fontId="12" fillId="0" borderId="0" xfId="0" applyNumberFormat="1" applyFont="1" applyFill="1" applyProtection="1"/>
    <xf numFmtId="186" fontId="12" fillId="0" borderId="0" xfId="0" applyNumberFormat="1" applyFont="1" applyFill="1" applyProtection="1"/>
    <xf numFmtId="3" fontId="4" fillId="0" borderId="1" xfId="0" applyNumberFormat="1" applyFont="1" applyFill="1" applyBorder="1" applyAlignment="1" applyProtection="1">
      <alignment vertical="center"/>
      <protection locked="0"/>
    </xf>
    <xf numFmtId="3" fontId="4" fillId="0" borderId="1" xfId="0" applyNumberFormat="1" applyFont="1" applyFill="1" applyBorder="1" applyAlignment="1" applyProtection="1">
      <alignment vertical="center" wrapText="1"/>
      <protection locked="0"/>
    </xf>
    <xf numFmtId="3" fontId="8" fillId="0" borderId="0" xfId="0" applyNumberFormat="1" applyFont="1" applyFill="1" applyAlignment="1">
      <alignment vertical="center"/>
    </xf>
    <xf numFmtId="0" fontId="8" fillId="0" borderId="2" xfId="0" applyFont="1" applyFill="1" applyBorder="1" applyAlignment="1">
      <alignment vertical="center"/>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0" xfId="0" applyFont="1" applyFill="1" applyBorder="1" applyAlignment="1">
      <alignment vertical="center"/>
    </xf>
    <xf numFmtId="0" fontId="8" fillId="0" borderId="5" xfId="0" applyFont="1" applyFill="1" applyBorder="1" applyAlignment="1">
      <alignment vertical="center"/>
    </xf>
    <xf numFmtId="0" fontId="8" fillId="0" borderId="0" xfId="0" applyFont="1" applyFill="1" applyAlignment="1">
      <alignment vertical="center" wrapText="1"/>
    </xf>
    <xf numFmtId="0" fontId="10" fillId="0" borderId="0" xfId="0" applyFont="1" applyFill="1" applyAlignment="1" applyProtection="1">
      <alignment vertical="top" wrapText="1"/>
      <protection locked="0"/>
    </xf>
    <xf numFmtId="0" fontId="5" fillId="0" borderId="1" xfId="0" applyNumberFormat="1" applyFont="1" applyFill="1" applyBorder="1" applyAlignment="1" applyProtection="1">
      <alignment horizontal="center" vertical="center" wrapText="1"/>
      <protection locked="0"/>
    </xf>
    <xf numFmtId="187" fontId="3" fillId="0" borderId="1" xfId="0" applyNumberFormat="1" applyFont="1" applyFill="1" applyBorder="1" applyAlignment="1" applyProtection="1">
      <alignment horizontal="center" vertical="center" wrapText="1"/>
      <protection locked="0"/>
    </xf>
    <xf numFmtId="3" fontId="4" fillId="0" borderId="1" xfId="0" applyNumberFormat="1" applyFont="1" applyFill="1" applyBorder="1" applyAlignment="1" applyProtection="1">
      <alignment horizontal="center" vertical="center" wrapText="1"/>
      <protection locked="0"/>
    </xf>
    <xf numFmtId="4" fontId="3" fillId="0" borderId="1" xfId="0" applyNumberFormat="1" applyFont="1" applyFill="1" applyBorder="1" applyAlignment="1" applyProtection="1">
      <alignment horizontal="center" vertical="center" wrapText="1"/>
      <protection locked="0"/>
    </xf>
    <xf numFmtId="187" fontId="3" fillId="0" borderId="1" xfId="0" applyNumberFormat="1" applyFont="1" applyFill="1" applyBorder="1" applyAlignment="1" applyProtection="1">
      <alignment horizontal="center" vertical="center" wrapText="1"/>
    </xf>
    <xf numFmtId="0" fontId="3" fillId="0" borderId="1" xfId="0" quotePrefix="1" applyFont="1" applyFill="1" applyBorder="1" applyAlignment="1" applyProtection="1">
      <alignment horizontal="center" vertical="center" wrapText="1"/>
      <protection locked="0"/>
    </xf>
    <xf numFmtId="3" fontId="4" fillId="0" borderId="1" xfId="0" applyNumberFormat="1"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wrapText="1"/>
      <protection locked="0"/>
    </xf>
    <xf numFmtId="0" fontId="4" fillId="0" borderId="1" xfId="0" quotePrefix="1"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protection locked="0"/>
    </xf>
    <xf numFmtId="190" fontId="3" fillId="0" borderId="1" xfId="0" applyNumberFormat="1" applyFont="1" applyFill="1" applyBorder="1" applyAlignment="1" applyProtection="1">
      <alignment horizontal="right" vertical="center" wrapText="1"/>
      <protection locked="0"/>
    </xf>
    <xf numFmtId="3" fontId="3" fillId="0" borderId="1" xfId="0" applyNumberFormat="1" applyFont="1" applyFill="1" applyBorder="1" applyAlignment="1" applyProtection="1">
      <alignment horizontal="right" vertical="center" wrapText="1"/>
      <protection locked="0"/>
    </xf>
    <xf numFmtId="3" fontId="3" fillId="0" borderId="1" xfId="0" quotePrefix="1" applyNumberFormat="1" applyFont="1" applyFill="1" applyBorder="1" applyAlignment="1" applyProtection="1">
      <alignment horizontal="right" vertical="center" wrapText="1"/>
      <protection locked="0"/>
    </xf>
    <xf numFmtId="3" fontId="3" fillId="0" borderId="1" xfId="0" applyNumberFormat="1" applyFont="1" applyFill="1" applyBorder="1" applyAlignment="1" applyProtection="1">
      <alignment horizontal="right" vertical="center" wrapText="1"/>
    </xf>
    <xf numFmtId="0" fontId="19" fillId="0" borderId="1" xfId="0" applyFont="1" applyBorder="1" applyAlignment="1">
      <alignment vertical="justify"/>
    </xf>
    <xf numFmtId="3" fontId="14" fillId="0" borderId="1" xfId="0" applyNumberFormat="1" applyFont="1" applyFill="1" applyBorder="1" applyAlignment="1">
      <alignment vertical="center" wrapText="1"/>
    </xf>
    <xf numFmtId="3" fontId="20" fillId="0" borderId="1" xfId="0" applyNumberFormat="1" applyFont="1" applyBorder="1" applyAlignment="1">
      <alignment vertical="center" wrapText="1"/>
    </xf>
    <xf numFmtId="0" fontId="21" fillId="0" borderId="0" xfId="0" applyFont="1"/>
    <xf numFmtId="0" fontId="16" fillId="0" borderId="1" xfId="0" applyFont="1" applyFill="1" applyBorder="1" applyAlignment="1" applyProtection="1">
      <alignment vertical="center" wrapText="1"/>
      <protection locked="0"/>
    </xf>
    <xf numFmtId="190" fontId="16" fillId="0" borderId="1" xfId="0" applyNumberFormat="1" applyFont="1" applyFill="1" applyBorder="1" applyAlignment="1" applyProtection="1">
      <alignment horizontal="right" vertical="center" wrapText="1"/>
      <protection locked="0"/>
    </xf>
    <xf numFmtId="3" fontId="16" fillId="0" borderId="1" xfId="0" applyNumberFormat="1" applyFont="1" applyFill="1" applyBorder="1" applyAlignment="1" applyProtection="1">
      <alignment vertical="center"/>
      <protection locked="0"/>
    </xf>
    <xf numFmtId="3" fontId="16" fillId="0" borderId="1" xfId="0" applyNumberFormat="1" applyFont="1" applyFill="1" applyBorder="1" applyAlignment="1" applyProtection="1">
      <alignment horizontal="right" vertical="center" wrapText="1"/>
      <protection locked="0"/>
    </xf>
    <xf numFmtId="3" fontId="8" fillId="0" borderId="1" xfId="1" applyNumberFormat="1" applyFont="1" applyFill="1" applyBorder="1" applyAlignment="1">
      <alignment vertical="center"/>
    </xf>
    <xf numFmtId="0" fontId="19" fillId="0" borderId="0" xfId="0" applyFont="1" applyAlignment="1">
      <alignment horizontal="justify" vertical="center"/>
    </xf>
    <xf numFmtId="0" fontId="19" fillId="0" borderId="0" xfId="0" applyFont="1" applyAlignment="1">
      <alignment wrapText="1"/>
    </xf>
    <xf numFmtId="0" fontId="19" fillId="0" borderId="1" xfId="0" applyFont="1" applyBorder="1" applyAlignment="1">
      <alignment wrapText="1"/>
    </xf>
    <xf numFmtId="0" fontId="20" fillId="0" borderId="1" xfId="0" applyFont="1" applyBorder="1" applyAlignment="1">
      <alignment wrapText="1"/>
    </xf>
    <xf numFmtId="0" fontId="13" fillId="0" borderId="0" xfId="0" applyFont="1" applyFill="1" applyAlignment="1" applyProtection="1">
      <alignment horizontal="center"/>
      <protection locked="0"/>
    </xf>
    <xf numFmtId="0" fontId="10" fillId="0" borderId="0" xfId="0" applyFont="1" applyFill="1" applyAlignment="1" applyProtection="1">
      <alignment horizontal="center" vertical="top" wrapText="1"/>
      <protection locked="0"/>
    </xf>
    <xf numFmtId="0" fontId="13" fillId="0" borderId="0" xfId="0" applyFont="1" applyFill="1" applyAlignment="1" applyProtection="1">
      <alignment horizontal="center" vertical="top" wrapText="1"/>
      <protection locked="0"/>
    </xf>
    <xf numFmtId="0" fontId="13" fillId="0" borderId="0" xfId="0" applyFont="1" applyFill="1" applyAlignment="1" applyProtection="1">
      <alignment horizontal="center" wrapText="1"/>
      <protection locked="0"/>
    </xf>
    <xf numFmtId="0" fontId="3" fillId="0" borderId="0" xfId="0" applyFont="1" applyFill="1" applyAlignment="1" applyProtection="1">
      <alignment horizontal="left" vertical="center"/>
      <protection locked="0"/>
    </xf>
    <xf numFmtId="0" fontId="3" fillId="0" borderId="0" xfId="0" applyFont="1" applyFill="1" applyAlignment="1" applyProtection="1">
      <alignment horizontal="center" vertical="justify"/>
      <protection locked="0"/>
    </xf>
    <xf numFmtId="0" fontId="3" fillId="0" borderId="1" xfId="0" applyFont="1" applyFill="1" applyBorder="1" applyAlignment="1" applyProtection="1">
      <alignment horizontal="center" vertical="center" wrapText="1"/>
      <protection locked="0"/>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t>Chi phí tuân thủ TTHC hiện tại hoặc dự kiến ban hành mới và sau đơn giản hóa hoặc dự kiến sửa đổi, bổ sung</a:t>
            </a:r>
          </a:p>
        </c:rich>
      </c:tx>
      <c:layout>
        <c:manualLayout>
          <c:xMode val="edge"/>
          <c:yMode val="edge"/>
          <c:x val="0.1416863975919094"/>
          <c:y val="1.5445891515934998E-2"/>
        </c:manualLayout>
      </c:layout>
      <c:overlay val="0"/>
      <c:spPr>
        <a:noFill/>
        <a:ln w="25400">
          <a:noFill/>
        </a:ln>
      </c:spPr>
    </c:title>
    <c:autoTitleDeleted val="0"/>
    <c:plotArea>
      <c:layout>
        <c:manualLayout>
          <c:layoutTarget val="inner"/>
          <c:xMode val="edge"/>
          <c:yMode val="edge"/>
          <c:x val="0.22885599936839165"/>
          <c:y val="0.16180371352785147"/>
          <c:w val="0.71019986760517195"/>
          <c:h val="0.62334217506631295"/>
        </c:manualLayout>
      </c:layout>
      <c:barChart>
        <c:barDir val="col"/>
        <c:grouping val="clustered"/>
        <c:varyColors val="0"/>
        <c:ser>
          <c:idx val="0"/>
          <c:order val="0"/>
          <c:tx>
            <c:v>Chi phí hiện tại</c:v>
          </c:tx>
          <c:spPr>
            <a:solidFill>
              <a:srgbClr val="FF0000"/>
            </a:solidFill>
            <a:ln w="12700">
              <a:solidFill>
                <a:srgbClr val="000000"/>
              </a:solidFill>
              <a:prstDash val="solid"/>
            </a:ln>
          </c:spPr>
          <c:invertIfNegative val="0"/>
          <c:dPt>
            <c:idx val="0"/>
            <c:invertIfNegative val="0"/>
            <c:bubble3D val="0"/>
            <c:spPr>
              <a:solidFill>
                <a:srgbClr val="FF0000"/>
              </a:solidFill>
              <a:ln w="25400">
                <a:noFill/>
              </a:ln>
            </c:spPr>
          </c:dPt>
          <c:dLbls>
            <c:spPr>
              <a:noFill/>
              <a:ln w="25400">
                <a:solidFill>
                  <a:schemeClr val="bg1"/>
                </a:solidFill>
              </a:ln>
            </c:spPr>
            <c:txPr>
              <a:bodyPr/>
              <a:lstStyle/>
              <a:p>
                <a:pPr>
                  <a:defRPr sz="12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val>
            <c:numRef>
              <c:f>'Cấp mơi Thẻ ksan'!$K$30</c:f>
              <c:numCache>
                <c:formatCode>#,##0</c:formatCode>
                <c:ptCount val="1"/>
                <c:pt idx="0">
                  <c:v>624150000</c:v>
                </c:pt>
              </c:numCache>
            </c:numRef>
          </c:val>
        </c:ser>
        <c:ser>
          <c:idx val="1"/>
          <c:order val="1"/>
          <c:tx>
            <c:v>Chi phí sau ĐGH</c:v>
          </c:tx>
          <c:spPr>
            <a:solidFill>
              <a:srgbClr val="92D050"/>
            </a:solidFill>
            <a:ln w="12700">
              <a:solidFill>
                <a:srgbClr val="000000"/>
              </a:solidFill>
              <a:prstDash val="solid"/>
            </a:ln>
          </c:spPr>
          <c:invertIfNegative val="0"/>
          <c:dPt>
            <c:idx val="0"/>
            <c:invertIfNegative val="0"/>
            <c:bubble3D val="0"/>
            <c:spPr>
              <a:solidFill>
                <a:srgbClr val="92D050"/>
              </a:solidFill>
              <a:ln w="25400">
                <a:noFill/>
              </a:ln>
            </c:spPr>
          </c:dPt>
          <c:dLbls>
            <c:spPr>
              <a:noFill/>
              <a:ln w="25400">
                <a:noFill/>
              </a:ln>
            </c:spPr>
            <c:txPr>
              <a:bodyPr/>
              <a:lstStyle/>
              <a:p>
                <a:pPr>
                  <a:defRPr sz="12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val>
            <c:numRef>
              <c:f>'Cấp mơi Thẻ ksan'!$K$54</c:f>
              <c:numCache>
                <c:formatCode>#,##0</c:formatCode>
                <c:ptCount val="1"/>
                <c:pt idx="0">
                  <c:v>581885000</c:v>
                </c:pt>
              </c:numCache>
            </c:numRef>
          </c:val>
        </c:ser>
        <c:dLbls>
          <c:showLegendKey val="0"/>
          <c:showVal val="0"/>
          <c:showCatName val="0"/>
          <c:showSerName val="0"/>
          <c:showPercent val="0"/>
          <c:showBubbleSize val="0"/>
        </c:dLbls>
        <c:gapWidth val="150"/>
        <c:axId val="247743616"/>
        <c:axId val="247745152"/>
      </c:barChart>
      <c:catAx>
        <c:axId val="247743616"/>
        <c:scaling>
          <c:orientation val="minMax"/>
        </c:scaling>
        <c:delete val="1"/>
        <c:axPos val="b"/>
        <c:majorTickMark val="out"/>
        <c:minorTickMark val="none"/>
        <c:tickLblPos val="nextTo"/>
        <c:crossAx val="247745152"/>
        <c:crosses val="autoZero"/>
        <c:auto val="1"/>
        <c:lblAlgn val="ctr"/>
        <c:lblOffset val="100"/>
        <c:noMultiLvlLbl val="0"/>
      </c:catAx>
      <c:valAx>
        <c:axId val="247745152"/>
        <c:scaling>
          <c:orientation val="minMax"/>
        </c:scaling>
        <c:delete val="0"/>
        <c:axPos val="l"/>
        <c:majorGridlines>
          <c:spPr>
            <a:ln w="3175">
              <a:solidFill>
                <a:srgbClr val="C0C0C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7743616"/>
        <c:crosses val="autoZero"/>
        <c:crossBetween val="between"/>
      </c:valAx>
      <c:spPr>
        <a:noFill/>
        <a:ln w="25400">
          <a:noFill/>
        </a:ln>
      </c:spPr>
    </c:plotArea>
    <c:legend>
      <c:legendPos val="r"/>
      <c:layout>
        <c:manualLayout>
          <c:xMode val="edge"/>
          <c:yMode val="edge"/>
          <c:x val="0.16341473145408456"/>
          <c:y val="0.86409821891066618"/>
          <c:w val="0.80487852805743143"/>
          <c:h val="7.5050784271583681E-2"/>
        </c:manualLayout>
      </c:layout>
      <c:overlay val="0"/>
      <c:spPr>
        <a:solidFill>
          <a:srgbClr val="FFFFFF"/>
        </a:solidFill>
        <a:ln w="25400">
          <a:noFill/>
        </a:ln>
      </c:spPr>
      <c:txPr>
        <a:bodyPr/>
        <a:lstStyle/>
        <a:p>
          <a:pPr>
            <a:defRPr sz="101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44" r="0.75000000000000044"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vi-VN" sz="1400" b="1" i="0" u="none" strike="noStrike" baseline="0">
                <a:solidFill>
                  <a:srgbClr val="000000"/>
                </a:solidFill>
                <a:latin typeface="Times New Roman"/>
                <a:cs typeface="Times New Roman"/>
              </a:rPr>
              <a:t>Chi phí tuân thủ TTHC còn lại (màu </a:t>
            </a:r>
            <a:r>
              <a:rPr lang="vi-VN" sz="1400" b="1" i="0" u="none" strike="noStrike" baseline="0">
                <a:solidFill>
                  <a:srgbClr val="000000"/>
                </a:solidFill>
                <a:latin typeface="Arial"/>
                <a:cs typeface="Arial"/>
              </a:rPr>
              <a:t>đỏ</a:t>
            </a:r>
            <a:r>
              <a:rPr lang="vi-VN" sz="1400" b="1" i="0" u="none" strike="noStrike" baseline="0">
                <a:solidFill>
                  <a:srgbClr val="000000"/>
                </a:solidFill>
                <a:latin typeface="Times New Roman"/>
                <a:cs typeface="Times New Roman"/>
              </a:rPr>
              <a:t>) và Chi phí tuân thủ TTHC cắt giảm được (màu xanh) sau đơn giản hóa</a:t>
            </a:r>
            <a:r>
              <a:rPr lang="vi-VN" sz="1400" b="1" i="0" u="none" strike="noStrike" baseline="0">
                <a:solidFill>
                  <a:srgbClr val="000000"/>
                </a:solidFill>
                <a:latin typeface="Arial"/>
                <a:cs typeface="Arial"/>
              </a:rPr>
              <a:t> hoặc dự kiến sửa đổi, bổ sung</a:t>
            </a:r>
          </a:p>
        </c:rich>
      </c:tx>
      <c:layout>
        <c:manualLayout>
          <c:xMode val="edge"/>
          <c:yMode val="edge"/>
          <c:x val="0.12581624849341386"/>
          <c:y val="6.0525695157670506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1343321652627554"/>
          <c:y val="0.3"/>
          <c:w val="0.37686612939468844"/>
          <c:h val="0.46153846153846156"/>
        </c:manualLayout>
      </c:layout>
      <c:pie3DChart>
        <c:varyColors val="1"/>
        <c:ser>
          <c:idx val="0"/>
          <c:order val="0"/>
          <c:tx>
            <c:strRef>
              <c:f>'Cấp mơi Thẻ ksan'!$L$85:$L$86</c:f>
              <c:strCache>
                <c:ptCount val="1"/>
                <c:pt idx="0">
                  <c:v>6.8% 93.2%</c:v>
                </c:pt>
              </c:strCache>
            </c:strRef>
          </c:tx>
          <c:spPr>
            <a:solidFill>
              <a:srgbClr val="C00000"/>
            </a:solidFill>
            <a:ln w="12700">
              <a:solidFill>
                <a:srgbClr val="000000"/>
              </a:solidFill>
              <a:prstDash val="solid"/>
            </a:ln>
          </c:spPr>
          <c:explosion val="25"/>
          <c:dPt>
            <c:idx val="0"/>
            <c:bubble3D val="0"/>
            <c:spPr>
              <a:solidFill>
                <a:srgbClr val="00B050"/>
              </a:solidFill>
            </c:spPr>
          </c:dPt>
          <c:dPt>
            <c:idx val="1"/>
            <c:bubble3D val="0"/>
          </c:dPt>
          <c:dLbls>
            <c:numFmt formatCode="0.00%" sourceLinked="0"/>
            <c:spPr>
              <a:noFill/>
              <a:ln w="25400">
                <a:noFill/>
              </a:ln>
            </c:spPr>
            <c:txPr>
              <a:bodyPr/>
              <a:lstStyle/>
              <a:p>
                <a:pPr>
                  <a:defRPr sz="1050" b="0" i="1"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1"/>
          </c:dLbls>
          <c:val>
            <c:numRef>
              <c:f>'Cấp mơi Thẻ ksan'!$L$85:$L$86</c:f>
              <c:numCache>
                <c:formatCode>0.0%</c:formatCode>
                <c:ptCount val="2"/>
                <c:pt idx="0">
                  <c:v>6.7716093887687248E-2</c:v>
                </c:pt>
                <c:pt idx="1">
                  <c:v>0.93228390611231271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paperSize="9"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t>Chi phí tuân thủ TTHC hiện tại hoặc dự kiến ban hành mới và sau đơn giản hóa hoặc dự kiến sửa đổi, bổ sung</a:t>
            </a:r>
          </a:p>
        </c:rich>
      </c:tx>
      <c:layout>
        <c:manualLayout>
          <c:xMode val="edge"/>
          <c:yMode val="edge"/>
          <c:x val="0.14168643321758692"/>
          <c:y val="1.5445856818641919E-2"/>
        </c:manualLayout>
      </c:layout>
      <c:overlay val="0"/>
      <c:spPr>
        <a:noFill/>
        <a:ln w="25400">
          <a:noFill/>
        </a:ln>
      </c:spPr>
    </c:title>
    <c:autoTitleDeleted val="0"/>
    <c:plotArea>
      <c:layout>
        <c:manualLayout>
          <c:layoutTarget val="inner"/>
          <c:xMode val="edge"/>
          <c:yMode val="edge"/>
          <c:x val="0.22885599936839165"/>
          <c:y val="0.16180371352785147"/>
          <c:w val="0.71019986760517195"/>
          <c:h val="0.62334217506631295"/>
        </c:manualLayout>
      </c:layout>
      <c:barChart>
        <c:barDir val="col"/>
        <c:grouping val="clustered"/>
        <c:varyColors val="0"/>
        <c:ser>
          <c:idx val="0"/>
          <c:order val="0"/>
          <c:tx>
            <c:v>Chi phí hiện tại</c:v>
          </c:tx>
          <c:spPr>
            <a:solidFill>
              <a:srgbClr val="FF0000"/>
            </a:solidFill>
            <a:ln w="12700">
              <a:solidFill>
                <a:srgbClr val="000000"/>
              </a:solidFill>
              <a:prstDash val="solid"/>
            </a:ln>
          </c:spPr>
          <c:invertIfNegative val="0"/>
          <c:dPt>
            <c:idx val="0"/>
            <c:invertIfNegative val="0"/>
            <c:bubble3D val="0"/>
            <c:spPr>
              <a:solidFill>
                <a:srgbClr val="FF0000"/>
              </a:solidFill>
              <a:ln w="25400">
                <a:noFill/>
              </a:ln>
            </c:spPr>
          </c:dPt>
          <c:dLbls>
            <c:spPr>
              <a:noFill/>
              <a:ln w="25400">
                <a:solidFill>
                  <a:schemeClr val="bg1"/>
                </a:solidFill>
              </a:ln>
            </c:spPr>
            <c:txPr>
              <a:bodyPr/>
              <a:lstStyle/>
              <a:p>
                <a:pPr>
                  <a:defRPr sz="12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val>
            <c:numRef>
              <c:f>'Cấp mơi Thẻ ksan'!$K$30</c:f>
              <c:numCache>
                <c:formatCode>#,##0</c:formatCode>
                <c:ptCount val="1"/>
                <c:pt idx="0">
                  <c:v>624150000</c:v>
                </c:pt>
              </c:numCache>
            </c:numRef>
          </c:val>
        </c:ser>
        <c:ser>
          <c:idx val="1"/>
          <c:order val="1"/>
          <c:tx>
            <c:v>Chi phí sau ĐGH</c:v>
          </c:tx>
          <c:spPr>
            <a:solidFill>
              <a:srgbClr val="92D050"/>
            </a:solidFill>
            <a:ln w="12700">
              <a:solidFill>
                <a:srgbClr val="000000"/>
              </a:solidFill>
              <a:prstDash val="solid"/>
            </a:ln>
          </c:spPr>
          <c:invertIfNegative val="0"/>
          <c:dPt>
            <c:idx val="0"/>
            <c:invertIfNegative val="0"/>
            <c:bubble3D val="0"/>
            <c:spPr>
              <a:solidFill>
                <a:srgbClr val="92D050"/>
              </a:solidFill>
              <a:ln w="25400">
                <a:noFill/>
              </a:ln>
            </c:spPr>
          </c:dPt>
          <c:dLbls>
            <c:spPr>
              <a:noFill/>
              <a:ln w="25400">
                <a:noFill/>
              </a:ln>
            </c:spPr>
            <c:txPr>
              <a:bodyPr/>
              <a:lstStyle/>
              <a:p>
                <a:pPr>
                  <a:defRPr sz="12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val>
            <c:numRef>
              <c:f>'Cấp mơi Thẻ ksan'!$K$54</c:f>
              <c:numCache>
                <c:formatCode>#,##0</c:formatCode>
                <c:ptCount val="1"/>
                <c:pt idx="0">
                  <c:v>581885000</c:v>
                </c:pt>
              </c:numCache>
            </c:numRef>
          </c:val>
        </c:ser>
        <c:dLbls>
          <c:showLegendKey val="0"/>
          <c:showVal val="0"/>
          <c:showCatName val="0"/>
          <c:showSerName val="0"/>
          <c:showPercent val="0"/>
          <c:showBubbleSize val="0"/>
        </c:dLbls>
        <c:gapWidth val="150"/>
        <c:axId val="245314304"/>
        <c:axId val="245315840"/>
      </c:barChart>
      <c:catAx>
        <c:axId val="245314304"/>
        <c:scaling>
          <c:orientation val="minMax"/>
        </c:scaling>
        <c:delete val="1"/>
        <c:axPos val="b"/>
        <c:majorTickMark val="out"/>
        <c:minorTickMark val="none"/>
        <c:tickLblPos val="nextTo"/>
        <c:crossAx val="245315840"/>
        <c:crosses val="autoZero"/>
        <c:auto val="1"/>
        <c:lblAlgn val="ctr"/>
        <c:lblOffset val="100"/>
        <c:noMultiLvlLbl val="0"/>
      </c:catAx>
      <c:valAx>
        <c:axId val="245315840"/>
        <c:scaling>
          <c:orientation val="minMax"/>
        </c:scaling>
        <c:delete val="0"/>
        <c:axPos val="l"/>
        <c:majorGridlines>
          <c:spPr>
            <a:ln w="3175">
              <a:solidFill>
                <a:srgbClr val="C0C0C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5314304"/>
        <c:crosses val="autoZero"/>
        <c:crossBetween val="between"/>
      </c:valAx>
      <c:spPr>
        <a:noFill/>
        <a:ln w="25400">
          <a:noFill/>
        </a:ln>
      </c:spPr>
    </c:plotArea>
    <c:legend>
      <c:legendPos val="r"/>
      <c:layout>
        <c:manualLayout>
          <c:xMode val="edge"/>
          <c:yMode val="edge"/>
          <c:x val="0.16463424437538371"/>
          <c:y val="0.86206981933575855"/>
          <c:w val="0.80487852805743143"/>
          <c:h val="7.7079183846491359E-2"/>
        </c:manualLayout>
      </c:layout>
      <c:overlay val="0"/>
      <c:spPr>
        <a:solidFill>
          <a:srgbClr val="FFFFFF"/>
        </a:solidFill>
        <a:ln w="25400">
          <a:noFill/>
        </a:ln>
      </c:spPr>
      <c:txPr>
        <a:bodyPr/>
        <a:lstStyle/>
        <a:p>
          <a:pPr>
            <a:defRPr sz="101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44" r="0.75000000000000044"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vi-VN" sz="1400" b="1" i="0" u="none" strike="noStrike" baseline="0">
                <a:solidFill>
                  <a:srgbClr val="000000"/>
                </a:solidFill>
                <a:latin typeface="Times New Roman"/>
                <a:cs typeface="Times New Roman"/>
              </a:rPr>
              <a:t>Chi phí tuân thủ TTHC còn lại (màu </a:t>
            </a:r>
            <a:r>
              <a:rPr lang="vi-VN" sz="1400" b="1" i="0" u="none" strike="noStrike" baseline="0">
                <a:solidFill>
                  <a:srgbClr val="000000"/>
                </a:solidFill>
                <a:latin typeface="Arial"/>
                <a:cs typeface="Arial"/>
              </a:rPr>
              <a:t>đỏ</a:t>
            </a:r>
            <a:r>
              <a:rPr lang="vi-VN" sz="1400" b="1" i="0" u="none" strike="noStrike" baseline="0">
                <a:solidFill>
                  <a:srgbClr val="000000"/>
                </a:solidFill>
                <a:latin typeface="Times New Roman"/>
                <a:cs typeface="Times New Roman"/>
              </a:rPr>
              <a:t>) và Chi phí tuân thủ TTHC cắt giảm được (màu xanh) sau đơn giản hóa</a:t>
            </a:r>
            <a:r>
              <a:rPr lang="vi-VN" sz="1400" b="1" i="0" u="none" strike="noStrike" baseline="0">
                <a:solidFill>
                  <a:srgbClr val="000000"/>
                </a:solidFill>
                <a:latin typeface="Arial"/>
                <a:cs typeface="Arial"/>
              </a:rPr>
              <a:t> hoặc dự kiến sửa đổi, bổ sung</a:t>
            </a:r>
          </a:p>
        </c:rich>
      </c:tx>
      <c:layout>
        <c:manualLayout>
          <c:xMode val="edge"/>
          <c:yMode val="edge"/>
          <c:x val="0.12581625666356924"/>
          <c:y val="6.0525571439492394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1343321652627554"/>
          <c:y val="0.3"/>
          <c:w val="0.37686612939468844"/>
          <c:h val="0.46153846153846156"/>
        </c:manualLayout>
      </c:layout>
      <c:pie3DChart>
        <c:varyColors val="1"/>
        <c:ser>
          <c:idx val="0"/>
          <c:order val="0"/>
          <c:tx>
            <c:strRef>
              <c:f>'Cấp mơi Thẻ ksan'!$L$85:$L$86</c:f>
              <c:strCache>
                <c:ptCount val="1"/>
                <c:pt idx="0">
                  <c:v>6.8% 93.2%</c:v>
                </c:pt>
              </c:strCache>
            </c:strRef>
          </c:tx>
          <c:spPr>
            <a:solidFill>
              <a:srgbClr val="C00000"/>
            </a:solidFill>
            <a:ln w="12700">
              <a:solidFill>
                <a:srgbClr val="000000"/>
              </a:solidFill>
              <a:prstDash val="solid"/>
            </a:ln>
          </c:spPr>
          <c:explosion val="25"/>
          <c:dPt>
            <c:idx val="0"/>
            <c:bubble3D val="0"/>
            <c:spPr>
              <a:solidFill>
                <a:srgbClr val="00B050"/>
              </a:solidFill>
            </c:spPr>
          </c:dPt>
          <c:dPt>
            <c:idx val="1"/>
            <c:bubble3D val="0"/>
          </c:dPt>
          <c:dLbls>
            <c:numFmt formatCode="0.00%" sourceLinked="0"/>
            <c:spPr>
              <a:noFill/>
              <a:ln w="25400">
                <a:noFill/>
              </a:ln>
            </c:spPr>
            <c:txPr>
              <a:bodyPr/>
              <a:lstStyle/>
              <a:p>
                <a:pPr>
                  <a:defRPr sz="1050" b="0" i="1"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1"/>
          </c:dLbls>
          <c:val>
            <c:numRef>
              <c:f>'Cấp mơi Thẻ ksan'!$L$85:$L$86</c:f>
              <c:numCache>
                <c:formatCode>0.0%</c:formatCode>
                <c:ptCount val="2"/>
                <c:pt idx="0">
                  <c:v>6.7716093887687248E-2</c:v>
                </c:pt>
                <c:pt idx="1">
                  <c:v>0.93228390611231271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paperSize="9"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t>Chi phí tuân thủ TTHC hiện tại hoặc dự kiến ban hành mới và sau đơn giản hóa hoặc dự kiến sửa đổi, bổ sung</a:t>
            </a:r>
          </a:p>
        </c:rich>
      </c:tx>
      <c:layout>
        <c:manualLayout>
          <c:xMode val="edge"/>
          <c:yMode val="edge"/>
          <c:x val="0.14168643321758692"/>
          <c:y val="1.5445856818641919E-2"/>
        </c:manualLayout>
      </c:layout>
      <c:overlay val="0"/>
      <c:spPr>
        <a:noFill/>
        <a:ln w="25400">
          <a:noFill/>
        </a:ln>
      </c:spPr>
    </c:title>
    <c:autoTitleDeleted val="0"/>
    <c:plotArea>
      <c:layout>
        <c:manualLayout>
          <c:layoutTarget val="inner"/>
          <c:xMode val="edge"/>
          <c:yMode val="edge"/>
          <c:x val="0.22885599936839165"/>
          <c:y val="0.16180371352785147"/>
          <c:w val="0.71019986760517195"/>
          <c:h val="0.62334217506631295"/>
        </c:manualLayout>
      </c:layout>
      <c:barChart>
        <c:barDir val="col"/>
        <c:grouping val="clustered"/>
        <c:varyColors val="0"/>
        <c:ser>
          <c:idx val="0"/>
          <c:order val="0"/>
          <c:tx>
            <c:v>Chi phí hiện tại</c:v>
          </c:tx>
          <c:spPr>
            <a:solidFill>
              <a:srgbClr val="FF0000"/>
            </a:solidFill>
            <a:ln w="12700">
              <a:solidFill>
                <a:srgbClr val="000000"/>
              </a:solidFill>
              <a:prstDash val="solid"/>
            </a:ln>
          </c:spPr>
          <c:invertIfNegative val="0"/>
          <c:dPt>
            <c:idx val="0"/>
            <c:invertIfNegative val="0"/>
            <c:bubble3D val="0"/>
            <c:spPr>
              <a:solidFill>
                <a:srgbClr val="FF0000"/>
              </a:solidFill>
              <a:ln w="25400">
                <a:noFill/>
              </a:ln>
            </c:spPr>
          </c:dPt>
          <c:dLbls>
            <c:spPr>
              <a:noFill/>
              <a:ln w="25400">
                <a:solidFill>
                  <a:schemeClr val="bg1"/>
                </a:solidFill>
              </a:ln>
            </c:spPr>
            <c:txPr>
              <a:bodyPr/>
              <a:lstStyle/>
              <a:p>
                <a:pPr>
                  <a:defRPr sz="12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val>
            <c:numRef>
              <c:f>'Cấp mơi Thẻ ksan'!$K$30</c:f>
              <c:numCache>
                <c:formatCode>#,##0</c:formatCode>
                <c:ptCount val="1"/>
                <c:pt idx="0">
                  <c:v>624150000</c:v>
                </c:pt>
              </c:numCache>
            </c:numRef>
          </c:val>
        </c:ser>
        <c:ser>
          <c:idx val="1"/>
          <c:order val="1"/>
          <c:tx>
            <c:v>Chi phí sau ĐGH</c:v>
          </c:tx>
          <c:spPr>
            <a:solidFill>
              <a:srgbClr val="92D050"/>
            </a:solidFill>
            <a:ln w="12700">
              <a:solidFill>
                <a:srgbClr val="000000"/>
              </a:solidFill>
              <a:prstDash val="solid"/>
            </a:ln>
          </c:spPr>
          <c:invertIfNegative val="0"/>
          <c:dPt>
            <c:idx val="0"/>
            <c:invertIfNegative val="0"/>
            <c:bubble3D val="0"/>
            <c:spPr>
              <a:solidFill>
                <a:srgbClr val="92D050"/>
              </a:solidFill>
              <a:ln w="25400">
                <a:noFill/>
              </a:ln>
            </c:spPr>
          </c:dPt>
          <c:dLbls>
            <c:spPr>
              <a:noFill/>
              <a:ln w="25400">
                <a:noFill/>
              </a:ln>
            </c:spPr>
            <c:txPr>
              <a:bodyPr/>
              <a:lstStyle/>
              <a:p>
                <a:pPr>
                  <a:defRPr sz="12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val>
            <c:numRef>
              <c:f>'Cấp mơi Thẻ ksan'!$K$54</c:f>
              <c:numCache>
                <c:formatCode>#,##0</c:formatCode>
                <c:ptCount val="1"/>
                <c:pt idx="0">
                  <c:v>581885000</c:v>
                </c:pt>
              </c:numCache>
            </c:numRef>
          </c:val>
        </c:ser>
        <c:dLbls>
          <c:showLegendKey val="0"/>
          <c:showVal val="0"/>
          <c:showCatName val="0"/>
          <c:showSerName val="0"/>
          <c:showPercent val="0"/>
          <c:showBubbleSize val="0"/>
        </c:dLbls>
        <c:gapWidth val="150"/>
        <c:axId val="247786880"/>
        <c:axId val="247796864"/>
      </c:barChart>
      <c:catAx>
        <c:axId val="247786880"/>
        <c:scaling>
          <c:orientation val="minMax"/>
        </c:scaling>
        <c:delete val="1"/>
        <c:axPos val="b"/>
        <c:majorTickMark val="out"/>
        <c:minorTickMark val="none"/>
        <c:tickLblPos val="nextTo"/>
        <c:crossAx val="247796864"/>
        <c:crosses val="autoZero"/>
        <c:auto val="1"/>
        <c:lblAlgn val="ctr"/>
        <c:lblOffset val="100"/>
        <c:noMultiLvlLbl val="0"/>
      </c:catAx>
      <c:valAx>
        <c:axId val="247796864"/>
        <c:scaling>
          <c:orientation val="minMax"/>
        </c:scaling>
        <c:delete val="0"/>
        <c:axPos val="l"/>
        <c:majorGridlines>
          <c:spPr>
            <a:ln w="3175">
              <a:solidFill>
                <a:srgbClr val="C0C0C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7786880"/>
        <c:crosses val="autoZero"/>
        <c:crossBetween val="between"/>
      </c:valAx>
      <c:spPr>
        <a:noFill/>
        <a:ln w="25400">
          <a:noFill/>
        </a:ln>
      </c:spPr>
    </c:plotArea>
    <c:legend>
      <c:legendPos val="r"/>
      <c:layout>
        <c:manualLayout>
          <c:xMode val="edge"/>
          <c:yMode val="edge"/>
          <c:x val="0.16463424437538371"/>
          <c:y val="0.86206981933575855"/>
          <c:w val="0.80487852805743143"/>
          <c:h val="7.7079183846491359E-2"/>
        </c:manualLayout>
      </c:layout>
      <c:overlay val="0"/>
      <c:spPr>
        <a:solidFill>
          <a:srgbClr val="FFFFFF"/>
        </a:solidFill>
        <a:ln w="25400">
          <a:noFill/>
        </a:ln>
      </c:spPr>
      <c:txPr>
        <a:bodyPr/>
        <a:lstStyle/>
        <a:p>
          <a:pPr>
            <a:defRPr sz="101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044" r="0.75000000000000044"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vi-VN" sz="1400" b="1" i="0" u="none" strike="noStrike" baseline="0">
                <a:solidFill>
                  <a:srgbClr val="000000"/>
                </a:solidFill>
                <a:latin typeface="Times New Roman"/>
                <a:cs typeface="Times New Roman"/>
              </a:rPr>
              <a:t>Chi phí tuân thủ TTHC còn lại (màu </a:t>
            </a:r>
            <a:r>
              <a:rPr lang="vi-VN" sz="1400" b="1" i="0" u="none" strike="noStrike" baseline="0">
                <a:solidFill>
                  <a:srgbClr val="000000"/>
                </a:solidFill>
                <a:latin typeface="Arial"/>
                <a:cs typeface="Arial"/>
              </a:rPr>
              <a:t>đỏ</a:t>
            </a:r>
            <a:r>
              <a:rPr lang="vi-VN" sz="1400" b="1" i="0" u="none" strike="noStrike" baseline="0">
                <a:solidFill>
                  <a:srgbClr val="000000"/>
                </a:solidFill>
                <a:latin typeface="Times New Roman"/>
                <a:cs typeface="Times New Roman"/>
              </a:rPr>
              <a:t>) và Chi phí tuân thủ TTHC cắt giảm được (màu xanh) sau đơn giản hóa</a:t>
            </a:r>
            <a:r>
              <a:rPr lang="vi-VN" sz="1400" b="1" i="0" u="none" strike="noStrike" baseline="0">
                <a:solidFill>
                  <a:srgbClr val="000000"/>
                </a:solidFill>
                <a:latin typeface="Arial"/>
                <a:cs typeface="Arial"/>
              </a:rPr>
              <a:t> hoặc dự kiến sửa đổi, bổ sung</a:t>
            </a:r>
          </a:p>
        </c:rich>
      </c:tx>
      <c:layout>
        <c:manualLayout>
          <c:xMode val="edge"/>
          <c:yMode val="edge"/>
          <c:x val="0.12581625666356924"/>
          <c:y val="6.0525953673266568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1343321652627554"/>
          <c:y val="0.3"/>
          <c:w val="0.37686612939468844"/>
          <c:h val="0.46153846153846156"/>
        </c:manualLayout>
      </c:layout>
      <c:pie3DChart>
        <c:varyColors val="1"/>
        <c:ser>
          <c:idx val="0"/>
          <c:order val="0"/>
          <c:tx>
            <c:strRef>
              <c:f>'Cấp mơi Thẻ ksan'!$L$85:$L$86</c:f>
              <c:strCache>
                <c:ptCount val="1"/>
                <c:pt idx="0">
                  <c:v>6.8% 93.2%</c:v>
                </c:pt>
              </c:strCache>
            </c:strRef>
          </c:tx>
          <c:spPr>
            <a:solidFill>
              <a:srgbClr val="C00000"/>
            </a:solidFill>
            <a:ln w="12700">
              <a:solidFill>
                <a:srgbClr val="000000"/>
              </a:solidFill>
              <a:prstDash val="solid"/>
            </a:ln>
          </c:spPr>
          <c:explosion val="25"/>
          <c:dPt>
            <c:idx val="0"/>
            <c:bubble3D val="0"/>
            <c:spPr>
              <a:solidFill>
                <a:srgbClr val="00B050"/>
              </a:solidFill>
            </c:spPr>
          </c:dPt>
          <c:dPt>
            <c:idx val="1"/>
            <c:bubble3D val="0"/>
          </c:dPt>
          <c:dLbls>
            <c:numFmt formatCode="0.00%" sourceLinked="0"/>
            <c:spPr>
              <a:noFill/>
              <a:ln w="25400">
                <a:noFill/>
              </a:ln>
            </c:spPr>
            <c:txPr>
              <a:bodyPr/>
              <a:lstStyle/>
              <a:p>
                <a:pPr>
                  <a:defRPr sz="1050" b="0" i="1" u="none" strike="noStrike" baseline="0">
                    <a:solidFill>
                      <a:srgbClr val="000000"/>
                    </a:solidFill>
                    <a:latin typeface="Arial"/>
                    <a:ea typeface="Arial"/>
                    <a:cs typeface="Arial"/>
                  </a:defRPr>
                </a:pPr>
                <a:endParaRPr lang="en-US"/>
              </a:p>
            </c:txPr>
            <c:showLegendKey val="0"/>
            <c:showVal val="0"/>
            <c:showCatName val="0"/>
            <c:showSerName val="0"/>
            <c:showPercent val="1"/>
            <c:showBubbleSize val="0"/>
            <c:showLeaderLines val="1"/>
          </c:dLbls>
          <c:val>
            <c:numRef>
              <c:f>'Cấp mơi Thẻ ksan'!$L$85:$L$86</c:f>
              <c:numCache>
                <c:formatCode>0.0%</c:formatCode>
                <c:ptCount val="2"/>
                <c:pt idx="0">
                  <c:v>6.7716093887687248E-2</c:v>
                </c:pt>
                <c:pt idx="1">
                  <c:v>0.93228390611231271</c:v>
                </c:pt>
              </c:numCache>
            </c:numRef>
          </c:val>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paperSize="9"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0</xdr:colOff>
      <xdr:row>54</xdr:row>
      <xdr:rowOff>276225</xdr:rowOff>
    </xdr:from>
    <xdr:to>
      <xdr:col>10</xdr:col>
      <xdr:colOff>285750</xdr:colOff>
      <xdr:row>73</xdr:row>
      <xdr:rowOff>161925</xdr:rowOff>
    </xdr:to>
    <xdr:graphicFrame macro="">
      <xdr:nvGraphicFramePr>
        <xdr:cNvPr id="96564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72</xdr:row>
      <xdr:rowOff>114300</xdr:rowOff>
    </xdr:from>
    <xdr:to>
      <xdr:col>10</xdr:col>
      <xdr:colOff>285750</xdr:colOff>
      <xdr:row>85</xdr:row>
      <xdr:rowOff>171450</xdr:rowOff>
    </xdr:to>
    <xdr:graphicFrame macro="">
      <xdr:nvGraphicFramePr>
        <xdr:cNvPr id="965649"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2</xdr:row>
      <xdr:rowOff>19050</xdr:rowOff>
    </xdr:from>
    <xdr:to>
      <xdr:col>6</xdr:col>
      <xdr:colOff>190500</xdr:colOff>
      <xdr:row>2</xdr:row>
      <xdr:rowOff>19050</xdr:rowOff>
    </xdr:to>
    <xdr:cxnSp macro="">
      <xdr:nvCxnSpPr>
        <xdr:cNvPr id="965650" name="AutoShape 26"/>
        <xdr:cNvCxnSpPr>
          <a:cxnSpLocks noChangeShapeType="1"/>
        </xdr:cNvCxnSpPr>
      </xdr:nvCxnSpPr>
      <xdr:spPr bwMode="auto">
        <a:xfrm>
          <a:off x="3448050" y="1009650"/>
          <a:ext cx="1704975"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1123950</xdr:colOff>
      <xdr:row>4</xdr:row>
      <xdr:rowOff>57150</xdr:rowOff>
    </xdr:from>
    <xdr:to>
      <xdr:col>2</xdr:col>
      <xdr:colOff>581025</xdr:colOff>
      <xdr:row>4</xdr:row>
      <xdr:rowOff>57150</xdr:rowOff>
    </xdr:to>
    <xdr:cxnSp macro="">
      <xdr:nvCxnSpPr>
        <xdr:cNvPr id="965651" name="AutoShape 144"/>
        <xdr:cNvCxnSpPr>
          <a:cxnSpLocks noChangeShapeType="1"/>
        </xdr:cNvCxnSpPr>
      </xdr:nvCxnSpPr>
      <xdr:spPr bwMode="auto">
        <a:xfrm>
          <a:off x="1581150" y="1409700"/>
          <a:ext cx="11430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88</xdr:row>
      <xdr:rowOff>276225</xdr:rowOff>
    </xdr:from>
    <xdr:to>
      <xdr:col>10</xdr:col>
      <xdr:colOff>285750</xdr:colOff>
      <xdr:row>107</xdr:row>
      <xdr:rowOff>161925</xdr:rowOff>
    </xdr:to>
    <xdr:graphicFrame macro="">
      <xdr:nvGraphicFramePr>
        <xdr:cNvPr id="63311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106</xdr:row>
      <xdr:rowOff>114300</xdr:rowOff>
    </xdr:from>
    <xdr:to>
      <xdr:col>10</xdr:col>
      <xdr:colOff>285750</xdr:colOff>
      <xdr:row>119</xdr:row>
      <xdr:rowOff>171450</xdr:rowOff>
    </xdr:to>
    <xdr:graphicFrame macro="">
      <xdr:nvGraphicFramePr>
        <xdr:cNvPr id="633118"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2</xdr:row>
      <xdr:rowOff>19050</xdr:rowOff>
    </xdr:from>
    <xdr:to>
      <xdr:col>6</xdr:col>
      <xdr:colOff>190500</xdr:colOff>
      <xdr:row>2</xdr:row>
      <xdr:rowOff>19050</xdr:rowOff>
    </xdr:to>
    <xdr:cxnSp macro="">
      <xdr:nvCxnSpPr>
        <xdr:cNvPr id="633119" name="AutoShape 26"/>
        <xdr:cNvCxnSpPr>
          <a:cxnSpLocks noChangeShapeType="1"/>
        </xdr:cNvCxnSpPr>
      </xdr:nvCxnSpPr>
      <xdr:spPr bwMode="auto">
        <a:xfrm>
          <a:off x="3448050" y="1009650"/>
          <a:ext cx="1704975"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1123950</xdr:colOff>
      <xdr:row>4</xdr:row>
      <xdr:rowOff>57150</xdr:rowOff>
    </xdr:from>
    <xdr:to>
      <xdr:col>2</xdr:col>
      <xdr:colOff>581025</xdr:colOff>
      <xdr:row>4</xdr:row>
      <xdr:rowOff>57150</xdr:rowOff>
    </xdr:to>
    <xdr:cxnSp macro="">
      <xdr:nvCxnSpPr>
        <xdr:cNvPr id="633120" name="AutoShape 144"/>
        <xdr:cNvCxnSpPr>
          <a:cxnSpLocks noChangeShapeType="1"/>
        </xdr:cNvCxnSpPr>
      </xdr:nvCxnSpPr>
      <xdr:spPr bwMode="auto">
        <a:xfrm>
          <a:off x="1581150" y="1409700"/>
          <a:ext cx="11430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50</xdr:row>
      <xdr:rowOff>276225</xdr:rowOff>
    </xdr:from>
    <xdr:to>
      <xdr:col>10</xdr:col>
      <xdr:colOff>285750</xdr:colOff>
      <xdr:row>69</xdr:row>
      <xdr:rowOff>161925</xdr:rowOff>
    </xdr:to>
    <xdr:graphicFrame macro="">
      <xdr:nvGraphicFramePr>
        <xdr:cNvPr id="80600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68</xdr:row>
      <xdr:rowOff>114300</xdr:rowOff>
    </xdr:from>
    <xdr:to>
      <xdr:col>10</xdr:col>
      <xdr:colOff>285750</xdr:colOff>
      <xdr:row>81</xdr:row>
      <xdr:rowOff>171450</xdr:rowOff>
    </xdr:to>
    <xdr:graphicFrame macro="">
      <xdr:nvGraphicFramePr>
        <xdr:cNvPr id="806006"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2</xdr:row>
      <xdr:rowOff>19050</xdr:rowOff>
    </xdr:from>
    <xdr:to>
      <xdr:col>6</xdr:col>
      <xdr:colOff>190500</xdr:colOff>
      <xdr:row>2</xdr:row>
      <xdr:rowOff>19050</xdr:rowOff>
    </xdr:to>
    <xdr:cxnSp macro="">
      <xdr:nvCxnSpPr>
        <xdr:cNvPr id="806007" name="AutoShape 26"/>
        <xdr:cNvCxnSpPr>
          <a:cxnSpLocks noChangeShapeType="1"/>
        </xdr:cNvCxnSpPr>
      </xdr:nvCxnSpPr>
      <xdr:spPr bwMode="auto">
        <a:xfrm>
          <a:off x="3448050" y="1009650"/>
          <a:ext cx="1704975"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1123950</xdr:colOff>
      <xdr:row>4</xdr:row>
      <xdr:rowOff>57150</xdr:rowOff>
    </xdr:from>
    <xdr:to>
      <xdr:col>2</xdr:col>
      <xdr:colOff>581025</xdr:colOff>
      <xdr:row>4</xdr:row>
      <xdr:rowOff>57150</xdr:rowOff>
    </xdr:to>
    <xdr:cxnSp macro="">
      <xdr:nvCxnSpPr>
        <xdr:cNvPr id="806008" name="AutoShape 144"/>
        <xdr:cNvCxnSpPr>
          <a:cxnSpLocks noChangeShapeType="1"/>
        </xdr:cNvCxnSpPr>
      </xdr:nvCxnSpPr>
      <xdr:spPr bwMode="auto">
        <a:xfrm>
          <a:off x="1581150" y="1409700"/>
          <a:ext cx="11430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105"/>
  <sheetViews>
    <sheetView tabSelected="1" zoomScale="90" zoomScaleNormal="90" zoomScaleSheetLayoutView="90" workbookViewId="0">
      <selection activeCell="B40" sqref="B40"/>
    </sheetView>
  </sheetViews>
  <sheetFormatPr defaultRowHeight="20.100000000000001" customHeight="1" x14ac:dyDescent="0.25"/>
  <cols>
    <col min="1" max="1" width="6.85546875" style="14" customWidth="1"/>
    <col min="2" max="2" width="25.28515625" style="15" customWidth="1"/>
    <col min="3" max="3" width="17.85546875" style="15" customWidth="1"/>
    <col min="4" max="4" width="7.28515625" style="17" customWidth="1"/>
    <col min="5" max="5" width="8.140625" style="18" customWidth="1"/>
    <col min="6" max="6" width="9" style="15" customWidth="1"/>
    <col min="7" max="7" width="11.42578125" style="15" customWidth="1"/>
    <col min="8" max="8" width="7.28515625" style="15" customWidth="1"/>
    <col min="9" max="9" width="11" style="15" customWidth="1"/>
    <col min="10" max="10" width="15.5703125" style="15" customWidth="1"/>
    <col min="11" max="11" width="16.140625" style="15" customWidth="1"/>
    <col min="12" max="12" width="20.5703125" style="15" customWidth="1"/>
    <col min="13" max="13" width="9.140625" style="1"/>
    <col min="14" max="14" width="12.28515625" style="1" bestFit="1" customWidth="1"/>
    <col min="15" max="16384" width="9.140625" style="1"/>
  </cols>
  <sheetData>
    <row r="1" spans="1:17" ht="20.100000000000001" customHeight="1" x14ac:dyDescent="0.25">
      <c r="B1" s="77" t="s">
        <v>36</v>
      </c>
      <c r="C1" s="77"/>
      <c r="D1" s="77"/>
      <c r="E1" s="77"/>
      <c r="F1" s="77"/>
      <c r="G1" s="77"/>
      <c r="H1" s="77"/>
      <c r="I1" s="77"/>
      <c r="J1" s="77"/>
      <c r="K1" s="77"/>
    </row>
    <row r="2" spans="1:17" ht="58.5" customHeight="1" x14ac:dyDescent="0.25">
      <c r="B2" s="77"/>
      <c r="C2" s="77"/>
      <c r="D2" s="77"/>
      <c r="E2" s="77"/>
      <c r="F2" s="77"/>
      <c r="G2" s="77"/>
      <c r="H2" s="77"/>
      <c r="I2" s="77"/>
      <c r="J2" s="77"/>
      <c r="K2" s="77"/>
    </row>
    <row r="3" spans="1:17" ht="13.5" customHeight="1" x14ac:dyDescent="0.25">
      <c r="B3" s="16"/>
    </row>
    <row r="4" spans="1:17" ht="15" customHeight="1" x14ac:dyDescent="0.25">
      <c r="B4" s="76" t="s">
        <v>37</v>
      </c>
      <c r="C4" s="76"/>
      <c r="I4" s="75" t="s">
        <v>16</v>
      </c>
      <c r="J4" s="75"/>
      <c r="K4" s="75"/>
      <c r="L4" s="46"/>
    </row>
    <row r="5" spans="1:17" ht="11.25" customHeight="1" x14ac:dyDescent="0.25">
      <c r="B5" s="76"/>
      <c r="C5" s="76"/>
      <c r="I5" s="75"/>
      <c r="J5" s="75"/>
      <c r="K5" s="75"/>
      <c r="L5" s="46"/>
    </row>
    <row r="6" spans="1:17" ht="16.5" customHeight="1" x14ac:dyDescent="0.25">
      <c r="B6" s="74" t="s">
        <v>12</v>
      </c>
      <c r="C6" s="74"/>
      <c r="D6" s="74"/>
      <c r="E6" s="74"/>
      <c r="F6" s="74"/>
      <c r="G6" s="74"/>
      <c r="H6" s="74"/>
      <c r="I6" s="74"/>
      <c r="J6" s="74"/>
      <c r="K6" s="74"/>
    </row>
    <row r="7" spans="1:17" s="2" customFormat="1" ht="41.25" customHeight="1" x14ac:dyDescent="0.25">
      <c r="A7" s="19"/>
      <c r="B7" s="79" t="s">
        <v>56</v>
      </c>
      <c r="C7" s="79"/>
      <c r="D7" s="79"/>
      <c r="E7" s="79"/>
      <c r="F7" s="79"/>
      <c r="G7" s="79"/>
      <c r="H7" s="79"/>
      <c r="I7" s="79"/>
      <c r="J7" s="79"/>
      <c r="K7" s="79"/>
      <c r="L7" s="20"/>
    </row>
    <row r="8" spans="1:17" s="2" customFormat="1" ht="20.100000000000001" customHeight="1" x14ac:dyDescent="0.25">
      <c r="A8" s="19" t="s">
        <v>10</v>
      </c>
      <c r="B8" s="78" t="s">
        <v>38</v>
      </c>
      <c r="C8" s="78"/>
      <c r="D8" s="78"/>
      <c r="E8" s="78"/>
      <c r="F8" s="78"/>
      <c r="G8" s="78"/>
      <c r="H8" s="78"/>
      <c r="I8" s="78"/>
      <c r="J8" s="78"/>
      <c r="K8" s="78"/>
      <c r="L8" s="20"/>
      <c r="Q8" s="42"/>
    </row>
    <row r="9" spans="1:17" s="2" customFormat="1" ht="12" customHeight="1" x14ac:dyDescent="0.25">
      <c r="A9" s="19"/>
      <c r="B9" s="21"/>
      <c r="C9" s="21"/>
      <c r="D9" s="21"/>
      <c r="E9" s="21"/>
      <c r="F9" s="21"/>
      <c r="G9" s="21"/>
      <c r="H9" s="21"/>
      <c r="I9" s="21"/>
      <c r="J9" s="21"/>
      <c r="K9" s="21"/>
      <c r="L9" s="20"/>
    </row>
    <row r="10" spans="1:17" s="2" customFormat="1" ht="94.5" x14ac:dyDescent="0.25">
      <c r="A10" s="47" t="s">
        <v>0</v>
      </c>
      <c r="B10" s="47" t="s">
        <v>15</v>
      </c>
      <c r="C10" s="47" t="s">
        <v>18</v>
      </c>
      <c r="D10" s="48" t="s">
        <v>28</v>
      </c>
      <c r="E10" s="49" t="s">
        <v>29</v>
      </c>
      <c r="F10" s="50" t="s">
        <v>30</v>
      </c>
      <c r="G10" s="48" t="s">
        <v>31</v>
      </c>
      <c r="H10" s="48" t="s">
        <v>19</v>
      </c>
      <c r="I10" s="48" t="s">
        <v>17</v>
      </c>
      <c r="J10" s="51" t="s">
        <v>32</v>
      </c>
      <c r="K10" s="51" t="s">
        <v>33</v>
      </c>
      <c r="L10" s="48" t="s">
        <v>5</v>
      </c>
      <c r="N10" s="40"/>
      <c r="O10" s="41"/>
    </row>
    <row r="11" spans="1:17" s="2" customFormat="1" ht="18" customHeight="1" x14ac:dyDescent="0.25">
      <c r="A11" s="52">
        <v>1</v>
      </c>
      <c r="B11" s="3" t="s">
        <v>2</v>
      </c>
      <c r="C11" s="4"/>
      <c r="D11" s="5"/>
      <c r="E11" s="22"/>
      <c r="F11" s="6"/>
      <c r="G11" s="6"/>
      <c r="H11" s="6"/>
      <c r="I11" s="6"/>
      <c r="J11" s="33"/>
      <c r="K11" s="33"/>
      <c r="L11" s="53"/>
      <c r="N11" s="43"/>
    </row>
    <row r="12" spans="1:17" s="2" customFormat="1" ht="31.5" customHeight="1" x14ac:dyDescent="0.25">
      <c r="A12" s="54" t="s">
        <v>14</v>
      </c>
      <c r="B12" s="61" t="s">
        <v>48</v>
      </c>
      <c r="C12" s="4" t="s">
        <v>51</v>
      </c>
      <c r="D12" s="7">
        <v>2</v>
      </c>
      <c r="E12" s="63">
        <v>45265</v>
      </c>
      <c r="F12" s="6"/>
      <c r="G12" s="6"/>
      <c r="H12" s="6">
        <v>1</v>
      </c>
      <c r="I12" s="62">
        <v>1000</v>
      </c>
      <c r="J12" s="69">
        <f>G12+F12+(D12*E12)</f>
        <v>90530</v>
      </c>
      <c r="K12" s="33">
        <f>J12*I12*H12</f>
        <v>90530000</v>
      </c>
      <c r="L12" s="53" t="s">
        <v>42</v>
      </c>
      <c r="N12" s="44"/>
    </row>
    <row r="13" spans="1:17" s="2" customFormat="1" ht="188.25" customHeight="1" x14ac:dyDescent="0.25">
      <c r="A13" s="54" t="s">
        <v>44</v>
      </c>
      <c r="B13" s="61" t="s">
        <v>49</v>
      </c>
      <c r="C13" s="4" t="s">
        <v>2</v>
      </c>
      <c r="D13" s="7">
        <v>1</v>
      </c>
      <c r="E13" s="63">
        <v>45265</v>
      </c>
      <c r="F13" s="6"/>
      <c r="G13" s="6"/>
      <c r="H13" s="6">
        <v>1</v>
      </c>
      <c r="I13" s="62">
        <v>1000</v>
      </c>
      <c r="J13" s="69">
        <f>G13+F13+(D13*E13)</f>
        <v>45265</v>
      </c>
      <c r="K13" s="33">
        <f>J13*I13*H13</f>
        <v>45265000</v>
      </c>
      <c r="L13" s="53"/>
      <c r="N13" s="43"/>
    </row>
    <row r="14" spans="1:17" s="2" customFormat="1" ht="33" customHeight="1" x14ac:dyDescent="0.25">
      <c r="A14" s="54" t="s">
        <v>45</v>
      </c>
      <c r="B14" s="61" t="s">
        <v>50</v>
      </c>
      <c r="C14" s="4" t="s">
        <v>52</v>
      </c>
      <c r="D14" s="7">
        <v>2</v>
      </c>
      <c r="E14" s="63">
        <v>45265</v>
      </c>
      <c r="F14" s="6"/>
      <c r="G14" s="6"/>
      <c r="H14" s="6">
        <v>1</v>
      </c>
      <c r="I14" s="62">
        <v>1000</v>
      </c>
      <c r="J14" s="69">
        <f>G14+F14+(D14*E14)</f>
        <v>90530</v>
      </c>
      <c r="K14" s="33">
        <f>J14*I14*H14</f>
        <v>90530000</v>
      </c>
      <c r="L14" s="53" t="s">
        <v>58</v>
      </c>
      <c r="N14" s="43"/>
    </row>
    <row r="15" spans="1:17" s="2" customFormat="1" ht="63.75" customHeight="1" x14ac:dyDescent="0.25">
      <c r="A15" s="54" t="s">
        <v>46</v>
      </c>
      <c r="B15" s="61" t="s">
        <v>53</v>
      </c>
      <c r="C15" s="4" t="s">
        <v>54</v>
      </c>
      <c r="D15" s="7">
        <v>2</v>
      </c>
      <c r="E15" s="63">
        <v>45265</v>
      </c>
      <c r="F15" s="6"/>
      <c r="G15" s="6"/>
      <c r="H15" s="6">
        <v>1</v>
      </c>
      <c r="I15" s="62">
        <v>1000</v>
      </c>
      <c r="J15" s="69">
        <f>G15+F15+(D15*E15)</f>
        <v>90530</v>
      </c>
      <c r="K15" s="33">
        <f>J15*I15*H15</f>
        <v>90530000</v>
      </c>
      <c r="L15" s="53"/>
      <c r="N15" s="43"/>
    </row>
    <row r="16" spans="1:17" s="2" customFormat="1" ht="48" customHeight="1" x14ac:dyDescent="0.25">
      <c r="A16" s="54" t="s">
        <v>47</v>
      </c>
      <c r="B16" s="61" t="s">
        <v>55</v>
      </c>
      <c r="C16" s="4" t="s">
        <v>43</v>
      </c>
      <c r="D16" s="7">
        <v>1</v>
      </c>
      <c r="E16" s="63">
        <v>45265</v>
      </c>
      <c r="F16" s="6"/>
      <c r="G16" s="6">
        <v>20000</v>
      </c>
      <c r="H16" s="6">
        <v>1</v>
      </c>
      <c r="I16" s="62">
        <v>1000</v>
      </c>
      <c r="J16" s="69">
        <f>G16+F16+(D16*E16)</f>
        <v>65265</v>
      </c>
      <c r="K16" s="33">
        <f>J16*I16*H16</f>
        <v>65265000</v>
      </c>
      <c r="L16" s="53"/>
      <c r="N16" s="43"/>
    </row>
    <row r="17" spans="1:12" s="2" customFormat="1" ht="18" customHeight="1" x14ac:dyDescent="0.25">
      <c r="A17" s="52">
        <v>2</v>
      </c>
      <c r="B17" s="3" t="s">
        <v>7</v>
      </c>
      <c r="C17" s="4" t="s">
        <v>8</v>
      </c>
      <c r="D17" s="7">
        <v>1</v>
      </c>
      <c r="E17" s="63">
        <v>45265</v>
      </c>
      <c r="F17" s="6"/>
      <c r="G17" s="6"/>
      <c r="H17" s="6">
        <v>1</v>
      </c>
      <c r="I17" s="62">
        <v>900</v>
      </c>
      <c r="J17" s="33">
        <f t="shared" ref="J17:J24" si="0">G17+F17+(D17*E17)</f>
        <v>45265</v>
      </c>
      <c r="K17" s="33">
        <f t="shared" ref="K17:K29" si="1">J17*I17*H17</f>
        <v>40738500</v>
      </c>
      <c r="L17" s="53"/>
    </row>
    <row r="18" spans="1:12" s="2" customFormat="1" ht="32.450000000000003" customHeight="1" x14ac:dyDescent="0.25">
      <c r="A18" s="55"/>
      <c r="B18" s="4"/>
      <c r="C18" s="4" t="s">
        <v>20</v>
      </c>
      <c r="D18" s="7">
        <v>1</v>
      </c>
      <c r="E18" s="63">
        <v>45265</v>
      </c>
      <c r="F18" s="6"/>
      <c r="G18" s="6">
        <v>15000</v>
      </c>
      <c r="H18" s="6">
        <v>1</v>
      </c>
      <c r="I18" s="62">
        <v>100</v>
      </c>
      <c r="J18" s="33">
        <f t="shared" si="0"/>
        <v>60265</v>
      </c>
      <c r="K18" s="33">
        <f>J18*I18*H18</f>
        <v>6026500</v>
      </c>
      <c r="L18" s="53" t="s">
        <v>39</v>
      </c>
    </row>
    <row r="19" spans="1:12" s="2" customFormat="1" ht="18" customHeight="1" x14ac:dyDescent="0.25">
      <c r="A19" s="55"/>
      <c r="B19" s="4"/>
      <c r="C19" s="4" t="s">
        <v>21</v>
      </c>
      <c r="D19" s="7"/>
      <c r="E19" s="22"/>
      <c r="F19" s="6"/>
      <c r="G19" s="6"/>
      <c r="H19" s="6"/>
      <c r="I19" s="6"/>
      <c r="J19" s="33">
        <f t="shared" si="0"/>
        <v>0</v>
      </c>
      <c r="K19" s="33">
        <f t="shared" si="1"/>
        <v>0</v>
      </c>
      <c r="L19" s="53"/>
    </row>
    <row r="20" spans="1:12" s="2" customFormat="1" ht="31.5" customHeight="1" x14ac:dyDescent="0.25">
      <c r="A20" s="52">
        <v>3</v>
      </c>
      <c r="B20" s="3" t="s">
        <v>22</v>
      </c>
      <c r="C20" s="4"/>
      <c r="D20" s="7"/>
      <c r="E20" s="22"/>
      <c r="F20" s="6"/>
      <c r="G20" s="6"/>
      <c r="H20" s="6"/>
      <c r="I20" s="6"/>
      <c r="J20" s="33">
        <f t="shared" si="0"/>
        <v>0</v>
      </c>
      <c r="K20" s="33">
        <f t="shared" si="1"/>
        <v>0</v>
      </c>
      <c r="L20" s="53"/>
    </row>
    <row r="21" spans="1:12" s="2" customFormat="1" ht="27.75" customHeight="1" x14ac:dyDescent="0.25">
      <c r="A21" s="54" t="s">
        <v>26</v>
      </c>
      <c r="B21" s="4" t="s">
        <v>3</v>
      </c>
      <c r="C21" s="4"/>
      <c r="D21" s="7"/>
      <c r="E21" s="22"/>
      <c r="F21" s="6"/>
      <c r="G21" s="6">
        <v>150000</v>
      </c>
      <c r="H21" s="6">
        <v>1</v>
      </c>
      <c r="I21" s="62">
        <v>1000</v>
      </c>
      <c r="J21" s="33">
        <f t="shared" si="0"/>
        <v>150000</v>
      </c>
      <c r="K21" s="33">
        <f t="shared" si="1"/>
        <v>150000000</v>
      </c>
      <c r="L21" s="53"/>
    </row>
    <row r="22" spans="1:12" s="2" customFormat="1" ht="18" customHeight="1" x14ac:dyDescent="0.25">
      <c r="A22" s="54" t="s">
        <v>25</v>
      </c>
      <c r="B22" s="4" t="s">
        <v>4</v>
      </c>
      <c r="C22" s="4"/>
      <c r="D22" s="7"/>
      <c r="E22" s="38"/>
      <c r="F22" s="6"/>
      <c r="G22" s="6"/>
      <c r="H22" s="6">
        <v>1</v>
      </c>
      <c r="I22" s="6"/>
      <c r="J22" s="33">
        <f t="shared" si="0"/>
        <v>0</v>
      </c>
      <c r="K22" s="33">
        <f t="shared" si="1"/>
        <v>0</v>
      </c>
      <c r="L22" s="53"/>
    </row>
    <row r="23" spans="1:12" s="2" customFormat="1" ht="18" customHeight="1" x14ac:dyDescent="0.25">
      <c r="A23" s="54" t="s">
        <v>24</v>
      </c>
      <c r="B23" s="4" t="s">
        <v>23</v>
      </c>
      <c r="C23" s="4"/>
      <c r="D23" s="7"/>
      <c r="E23" s="38"/>
      <c r="F23" s="6"/>
      <c r="G23" s="6"/>
      <c r="H23" s="6">
        <v>1</v>
      </c>
      <c r="I23" s="6"/>
      <c r="J23" s="33">
        <f t="shared" si="0"/>
        <v>0</v>
      </c>
      <c r="K23" s="33">
        <f t="shared" si="1"/>
        <v>0</v>
      </c>
      <c r="L23" s="53"/>
    </row>
    <row r="24" spans="1:12" s="2" customFormat="1" ht="63" x14ac:dyDescent="0.25">
      <c r="A24" s="52">
        <v>4</v>
      </c>
      <c r="B24" s="4" t="s">
        <v>35</v>
      </c>
      <c r="C24" s="4"/>
      <c r="D24" s="7">
        <v>0</v>
      </c>
      <c r="E24" s="63">
        <v>45265</v>
      </c>
      <c r="F24" s="6"/>
      <c r="G24" s="6"/>
      <c r="H24" s="6">
        <v>1</v>
      </c>
      <c r="I24" s="62">
        <v>1000</v>
      </c>
      <c r="J24" s="33">
        <f t="shared" si="0"/>
        <v>0</v>
      </c>
      <c r="K24" s="33">
        <f t="shared" si="1"/>
        <v>0</v>
      </c>
      <c r="L24" s="53"/>
    </row>
    <row r="25" spans="1:12" s="2" customFormat="1" ht="32.25" customHeight="1" x14ac:dyDescent="0.25">
      <c r="A25" s="52">
        <v>5</v>
      </c>
      <c r="B25" s="4" t="s">
        <v>34</v>
      </c>
      <c r="C25" s="4"/>
      <c r="D25" s="7"/>
      <c r="E25" s="22"/>
      <c r="F25" s="6"/>
      <c r="G25" s="6"/>
      <c r="H25" s="6">
        <v>1</v>
      </c>
      <c r="I25" s="6"/>
      <c r="J25" s="33">
        <f>G25+F25+(D25*E25)</f>
        <v>0</v>
      </c>
      <c r="K25" s="33">
        <f t="shared" si="1"/>
        <v>0</v>
      </c>
      <c r="L25" s="53"/>
    </row>
    <row r="26" spans="1:12" s="2" customFormat="1" ht="22.5" customHeight="1" x14ac:dyDescent="0.25">
      <c r="A26" s="52">
        <v>6</v>
      </c>
      <c r="B26" s="3" t="s">
        <v>9</v>
      </c>
      <c r="C26" s="4" t="s">
        <v>8</v>
      </c>
      <c r="D26" s="7">
        <v>1</v>
      </c>
      <c r="E26" s="63">
        <v>45265</v>
      </c>
      <c r="F26" s="6"/>
      <c r="G26" s="6"/>
      <c r="H26" s="6">
        <v>1</v>
      </c>
      <c r="I26" s="62">
        <v>1000</v>
      </c>
      <c r="J26" s="33">
        <f>G26+F26+(D26*E26)</f>
        <v>45265</v>
      </c>
      <c r="K26" s="33">
        <f t="shared" si="1"/>
        <v>45265000</v>
      </c>
      <c r="L26" s="53"/>
    </row>
    <row r="27" spans="1:12" s="2" customFormat="1" ht="33.75" customHeight="1" x14ac:dyDescent="0.25">
      <c r="A27" s="47"/>
      <c r="B27" s="4"/>
      <c r="C27" s="4" t="s">
        <v>20</v>
      </c>
      <c r="D27" s="7">
        <v>1</v>
      </c>
      <c r="E27" s="63">
        <v>45265</v>
      </c>
      <c r="F27" s="6"/>
      <c r="G27" s="6">
        <v>15000</v>
      </c>
      <c r="H27" s="6">
        <v>1</v>
      </c>
      <c r="I27" s="62"/>
      <c r="J27" s="33">
        <f>G27+F27+(D27*E27)</f>
        <v>60265</v>
      </c>
      <c r="K27" s="33">
        <f>J27*I27*H27</f>
        <v>0</v>
      </c>
      <c r="L27" s="53" t="s">
        <v>39</v>
      </c>
    </row>
    <row r="28" spans="1:12" s="2" customFormat="1" ht="18" customHeight="1" x14ac:dyDescent="0.25">
      <c r="A28" s="47"/>
      <c r="B28" s="4"/>
      <c r="C28" s="4" t="s">
        <v>21</v>
      </c>
      <c r="D28" s="7"/>
      <c r="E28" s="22"/>
      <c r="F28" s="6"/>
      <c r="G28" s="6"/>
      <c r="H28" s="6">
        <v>1</v>
      </c>
      <c r="I28" s="6"/>
      <c r="J28" s="33">
        <f>G28+F28+(D28*E28)</f>
        <v>0</v>
      </c>
      <c r="K28" s="33">
        <f t="shared" si="1"/>
        <v>0</v>
      </c>
      <c r="L28" s="53"/>
    </row>
    <row r="29" spans="1:12" s="2" customFormat="1" ht="15.75" x14ac:dyDescent="0.25">
      <c r="A29" s="56"/>
      <c r="B29" s="4"/>
      <c r="C29" s="4" t="s">
        <v>6</v>
      </c>
      <c r="D29" s="7"/>
      <c r="E29" s="22"/>
      <c r="F29" s="6"/>
      <c r="G29" s="6"/>
      <c r="H29" s="6">
        <v>1</v>
      </c>
      <c r="I29" s="6"/>
      <c r="J29" s="33">
        <f>G29+F29+(D29*E29)</f>
        <v>0</v>
      </c>
      <c r="K29" s="33">
        <f t="shared" si="1"/>
        <v>0</v>
      </c>
      <c r="L29" s="53"/>
    </row>
    <row r="30" spans="1:12" s="2" customFormat="1" ht="18" customHeight="1" x14ac:dyDescent="0.25">
      <c r="A30" s="54"/>
      <c r="B30" s="80" t="s">
        <v>1</v>
      </c>
      <c r="C30" s="80"/>
      <c r="D30" s="57"/>
      <c r="E30" s="58"/>
      <c r="F30" s="58">
        <f>SUM(F11:F29)</f>
        <v>0</v>
      </c>
      <c r="G30" s="58">
        <f>SUM(G11:G29)</f>
        <v>200000</v>
      </c>
      <c r="H30" s="59"/>
      <c r="I30" s="58"/>
      <c r="J30" s="60">
        <f>SUM(J11:J29)</f>
        <v>743180</v>
      </c>
      <c r="K30" s="60">
        <f>SUM(K11:K29)</f>
        <v>624150000</v>
      </c>
      <c r="L30" s="58"/>
    </row>
    <row r="31" spans="1:12" s="2" customFormat="1" ht="18" customHeight="1" x14ac:dyDescent="0.25">
      <c r="A31" s="9"/>
      <c r="B31" s="10"/>
      <c r="C31" s="10"/>
      <c r="D31" s="11"/>
      <c r="E31" s="12"/>
      <c r="F31" s="12"/>
      <c r="G31" s="12"/>
      <c r="H31" s="13"/>
      <c r="I31" s="12"/>
      <c r="J31" s="12"/>
      <c r="K31" s="12"/>
      <c r="L31" s="12"/>
    </row>
    <row r="32" spans="1:12" s="2" customFormat="1" ht="18" customHeight="1" x14ac:dyDescent="0.25">
      <c r="A32" s="19" t="s">
        <v>11</v>
      </c>
      <c r="B32" s="78" t="s">
        <v>41</v>
      </c>
      <c r="C32" s="78"/>
      <c r="D32" s="78"/>
      <c r="E32" s="78"/>
      <c r="F32" s="78"/>
      <c r="G32" s="78"/>
      <c r="H32" s="78"/>
      <c r="I32" s="78"/>
      <c r="J32" s="78"/>
      <c r="K32" s="78"/>
      <c r="L32" s="78"/>
    </row>
    <row r="33" spans="1:16" s="2" customFormat="1" ht="20.100000000000001" customHeight="1" x14ac:dyDescent="0.25">
      <c r="A33" s="24"/>
      <c r="B33" s="23"/>
      <c r="C33" s="23"/>
      <c r="D33" s="25"/>
      <c r="E33" s="26"/>
      <c r="F33" s="23"/>
      <c r="G33" s="23"/>
      <c r="H33" s="23"/>
      <c r="I33" s="23"/>
      <c r="J33" s="23"/>
      <c r="K33" s="23"/>
      <c r="L33" s="23"/>
    </row>
    <row r="34" spans="1:16" s="45" customFormat="1" ht="92.25" customHeight="1" x14ac:dyDescent="0.25">
      <c r="A34" s="47" t="s">
        <v>0</v>
      </c>
      <c r="B34" s="47" t="s">
        <v>15</v>
      </c>
      <c r="C34" s="47" t="s">
        <v>18</v>
      </c>
      <c r="D34" s="48" t="s">
        <v>28</v>
      </c>
      <c r="E34" s="49" t="s">
        <v>29</v>
      </c>
      <c r="F34" s="50" t="s">
        <v>30</v>
      </c>
      <c r="G34" s="48" t="s">
        <v>31</v>
      </c>
      <c r="H34" s="48" t="s">
        <v>19</v>
      </c>
      <c r="I34" s="48" t="s">
        <v>17</v>
      </c>
      <c r="J34" s="48" t="s">
        <v>32</v>
      </c>
      <c r="K34" s="48" t="s">
        <v>33</v>
      </c>
      <c r="L34" s="48" t="s">
        <v>5</v>
      </c>
    </row>
    <row r="35" spans="1:16" s="2" customFormat="1" ht="48.75" customHeight="1" x14ac:dyDescent="0.25">
      <c r="A35" s="52">
        <v>1</v>
      </c>
      <c r="B35" s="3" t="s">
        <v>2</v>
      </c>
      <c r="C35" s="4"/>
      <c r="D35" s="5"/>
      <c r="E35" s="22"/>
      <c r="F35" s="6"/>
      <c r="G35" s="6"/>
      <c r="H35" s="6"/>
      <c r="I35" s="6"/>
      <c r="J35" s="6"/>
      <c r="K35" s="6"/>
      <c r="L35" s="53"/>
    </row>
    <row r="36" spans="1:16" s="2" customFormat="1" ht="66.75" customHeight="1" x14ac:dyDescent="0.25">
      <c r="A36" s="54" t="s">
        <v>14</v>
      </c>
      <c r="B36" s="61" t="s">
        <v>85</v>
      </c>
      <c r="C36" s="4" t="s">
        <v>51</v>
      </c>
      <c r="D36" s="7">
        <v>1.5</v>
      </c>
      <c r="E36" s="63">
        <v>45265</v>
      </c>
      <c r="F36" s="6"/>
      <c r="G36" s="6"/>
      <c r="H36" s="6">
        <v>1</v>
      </c>
      <c r="I36" s="62">
        <v>1000</v>
      </c>
      <c r="J36" s="69">
        <f>G36+F36+(D36*E36)</f>
        <v>67897.5</v>
      </c>
      <c r="K36" s="33">
        <f t="shared" ref="K36:K43" si="2">J36*I36*H36</f>
        <v>67897500</v>
      </c>
      <c r="L36" s="53" t="s">
        <v>57</v>
      </c>
    </row>
    <row r="37" spans="1:16" s="2" customFormat="1" ht="243" customHeight="1" x14ac:dyDescent="0.25">
      <c r="A37" s="54" t="s">
        <v>44</v>
      </c>
      <c r="B37" s="70" t="s">
        <v>86</v>
      </c>
      <c r="C37" s="4" t="s">
        <v>2</v>
      </c>
      <c r="D37" s="7">
        <v>1</v>
      </c>
      <c r="E37" s="63">
        <v>45265</v>
      </c>
      <c r="F37" s="6"/>
      <c r="G37" s="6"/>
      <c r="H37" s="6">
        <v>1</v>
      </c>
      <c r="I37" s="62">
        <v>1000</v>
      </c>
      <c r="J37" s="69">
        <f>G37+F37+(D37*E37)</f>
        <v>45265</v>
      </c>
      <c r="K37" s="33">
        <f t="shared" si="2"/>
        <v>45265000</v>
      </c>
      <c r="L37" s="53"/>
    </row>
    <row r="38" spans="1:16" s="2" customFormat="1" ht="63" customHeight="1" x14ac:dyDescent="0.25">
      <c r="A38" s="54" t="s">
        <v>45</v>
      </c>
      <c r="B38" s="72" t="s">
        <v>87</v>
      </c>
      <c r="C38" s="4" t="s">
        <v>52</v>
      </c>
      <c r="D38" s="7">
        <v>1.5</v>
      </c>
      <c r="E38" s="63">
        <v>45265</v>
      </c>
      <c r="F38" s="6"/>
      <c r="G38" s="6"/>
      <c r="H38" s="6">
        <v>1</v>
      </c>
      <c r="I38" s="62">
        <v>1000</v>
      </c>
      <c r="J38" s="69">
        <f>G38+F38+(D38*E38)</f>
        <v>67897.5</v>
      </c>
      <c r="K38" s="33">
        <f t="shared" si="2"/>
        <v>67897500</v>
      </c>
      <c r="L38" s="53" t="s">
        <v>57</v>
      </c>
    </row>
    <row r="39" spans="1:16" s="2" customFormat="1" ht="299.25" customHeight="1" x14ac:dyDescent="0.25">
      <c r="A39" s="54" t="s">
        <v>46</v>
      </c>
      <c r="B39" s="71" t="s">
        <v>88</v>
      </c>
      <c r="C39" s="4" t="s">
        <v>54</v>
      </c>
      <c r="D39" s="7">
        <v>2</v>
      </c>
      <c r="E39" s="63">
        <v>45265</v>
      </c>
      <c r="F39" s="6"/>
      <c r="G39" s="6"/>
      <c r="H39" s="6">
        <v>1</v>
      </c>
      <c r="I39" s="62">
        <v>1000</v>
      </c>
      <c r="J39" s="69">
        <f>G39+F39+(D39*E39)</f>
        <v>90530</v>
      </c>
      <c r="K39" s="33">
        <f t="shared" si="2"/>
        <v>90530000</v>
      </c>
      <c r="L39" s="53" t="s">
        <v>57</v>
      </c>
    </row>
    <row r="40" spans="1:16" s="2" customFormat="1" ht="132.75" customHeight="1" x14ac:dyDescent="0.25">
      <c r="A40" s="54" t="s">
        <v>47</v>
      </c>
      <c r="B40" s="73" t="s">
        <v>89</v>
      </c>
      <c r="C40" s="4" t="s">
        <v>43</v>
      </c>
      <c r="D40" s="7">
        <v>1</v>
      </c>
      <c r="E40" s="63">
        <v>45265</v>
      </c>
      <c r="F40" s="6"/>
      <c r="G40" s="6">
        <v>20000</v>
      </c>
      <c r="H40" s="6">
        <v>1</v>
      </c>
      <c r="I40" s="62">
        <v>1000</v>
      </c>
      <c r="J40" s="69">
        <f>G40+F40+(D40*E40)</f>
        <v>65265</v>
      </c>
      <c r="K40" s="33">
        <f t="shared" si="2"/>
        <v>65265000</v>
      </c>
      <c r="L40" s="53"/>
    </row>
    <row r="41" spans="1:16" s="2" customFormat="1" ht="36" customHeight="1" x14ac:dyDescent="0.25">
      <c r="A41" s="52">
        <v>2</v>
      </c>
      <c r="B41" s="3" t="s">
        <v>7</v>
      </c>
      <c r="C41" s="4" t="s">
        <v>8</v>
      </c>
      <c r="D41" s="7">
        <v>1</v>
      </c>
      <c r="E41" s="63">
        <v>45265</v>
      </c>
      <c r="F41" s="6"/>
      <c r="G41" s="6"/>
      <c r="H41" s="6">
        <v>1</v>
      </c>
      <c r="I41" s="62">
        <v>600</v>
      </c>
      <c r="J41" s="33">
        <f t="shared" ref="J41:J50" si="3">G41+F41+(D41*E41)</f>
        <v>45265</v>
      </c>
      <c r="K41" s="33">
        <f t="shared" si="2"/>
        <v>27159000</v>
      </c>
      <c r="L41" s="53"/>
    </row>
    <row r="42" spans="1:16" s="2" customFormat="1" ht="27" customHeight="1" x14ac:dyDescent="0.25">
      <c r="A42" s="55"/>
      <c r="B42" s="4"/>
      <c r="C42" s="4" t="s">
        <v>20</v>
      </c>
      <c r="D42" s="7">
        <v>1</v>
      </c>
      <c r="E42" s="63">
        <v>45265</v>
      </c>
      <c r="F42" s="6"/>
      <c r="G42" s="6">
        <v>15000</v>
      </c>
      <c r="H42" s="6">
        <v>1</v>
      </c>
      <c r="I42" s="62">
        <v>100</v>
      </c>
      <c r="J42" s="33">
        <f t="shared" si="3"/>
        <v>60265</v>
      </c>
      <c r="K42" s="33">
        <f t="shared" si="2"/>
        <v>6026500</v>
      </c>
      <c r="L42" s="53" t="s">
        <v>39</v>
      </c>
      <c r="P42" s="39"/>
    </row>
    <row r="43" spans="1:16" s="2" customFormat="1" ht="20.100000000000001" customHeight="1" x14ac:dyDescent="0.25">
      <c r="A43" s="55"/>
      <c r="B43" s="4"/>
      <c r="C43" s="4" t="s">
        <v>21</v>
      </c>
      <c r="D43" s="7">
        <v>1</v>
      </c>
      <c r="E43" s="63">
        <v>45265</v>
      </c>
      <c r="F43" s="6"/>
      <c r="G43" s="6"/>
      <c r="H43" s="6">
        <v>1</v>
      </c>
      <c r="I43" s="62">
        <v>300</v>
      </c>
      <c r="J43" s="33">
        <f t="shared" si="3"/>
        <v>45265</v>
      </c>
      <c r="K43" s="33">
        <f t="shared" si="2"/>
        <v>13579500</v>
      </c>
      <c r="L43" s="53"/>
    </row>
    <row r="44" spans="1:16" s="2" customFormat="1" ht="30" customHeight="1" x14ac:dyDescent="0.25">
      <c r="A44" s="52">
        <v>3</v>
      </c>
      <c r="B44" s="3" t="s">
        <v>22</v>
      </c>
      <c r="C44" s="4"/>
      <c r="D44" s="7"/>
      <c r="E44" s="37"/>
      <c r="F44" s="6"/>
      <c r="G44" s="6"/>
      <c r="H44" s="6">
        <v>1</v>
      </c>
      <c r="I44" s="6"/>
      <c r="J44" s="33">
        <f t="shared" si="3"/>
        <v>0</v>
      </c>
      <c r="K44" s="33">
        <f t="shared" ref="K44:K53" si="4">J44*I44*H44</f>
        <v>0</v>
      </c>
      <c r="L44" s="53"/>
    </row>
    <row r="45" spans="1:16" s="2" customFormat="1" ht="20.100000000000001" customHeight="1" x14ac:dyDescent="0.25">
      <c r="A45" s="54" t="s">
        <v>26</v>
      </c>
      <c r="B45" s="4" t="s">
        <v>3</v>
      </c>
      <c r="C45" s="4"/>
      <c r="D45" s="7"/>
      <c r="E45" s="37"/>
      <c r="F45" s="6"/>
      <c r="G45" s="6">
        <v>150000</v>
      </c>
      <c r="H45" s="6">
        <v>1</v>
      </c>
      <c r="I45" s="62">
        <v>1000</v>
      </c>
      <c r="J45" s="33">
        <f t="shared" si="3"/>
        <v>150000</v>
      </c>
      <c r="K45" s="33">
        <f t="shared" si="4"/>
        <v>150000000</v>
      </c>
      <c r="L45" s="53"/>
    </row>
    <row r="46" spans="1:16" s="2" customFormat="1" ht="20.100000000000001" customHeight="1" x14ac:dyDescent="0.25">
      <c r="A46" s="54" t="s">
        <v>25</v>
      </c>
      <c r="B46" s="4" t="s">
        <v>4</v>
      </c>
      <c r="C46" s="4"/>
      <c r="D46" s="7"/>
      <c r="E46" s="37"/>
      <c r="F46" s="6"/>
      <c r="G46" s="6"/>
      <c r="H46" s="6">
        <v>1</v>
      </c>
      <c r="I46" s="6"/>
      <c r="J46" s="33">
        <f t="shared" si="3"/>
        <v>0</v>
      </c>
      <c r="K46" s="33">
        <f t="shared" si="4"/>
        <v>0</v>
      </c>
      <c r="L46" s="53"/>
    </row>
    <row r="47" spans="1:16" s="2" customFormat="1" ht="15.75" x14ac:dyDescent="0.25">
      <c r="A47" s="54" t="s">
        <v>24</v>
      </c>
      <c r="B47" s="4" t="s">
        <v>23</v>
      </c>
      <c r="C47" s="4"/>
      <c r="D47" s="7"/>
      <c r="E47" s="37"/>
      <c r="F47" s="6"/>
      <c r="G47" s="6"/>
      <c r="H47" s="6">
        <v>1</v>
      </c>
      <c r="I47" s="6"/>
      <c r="J47" s="33">
        <f t="shared" si="3"/>
        <v>0</v>
      </c>
      <c r="K47" s="33">
        <f t="shared" si="4"/>
        <v>0</v>
      </c>
      <c r="L47" s="53"/>
    </row>
    <row r="48" spans="1:16" s="2" customFormat="1" ht="63" x14ac:dyDescent="0.25">
      <c r="A48" s="52">
        <v>4</v>
      </c>
      <c r="B48" s="4" t="s">
        <v>35</v>
      </c>
      <c r="C48" s="4"/>
      <c r="D48" s="7">
        <v>0</v>
      </c>
      <c r="E48" s="63">
        <v>45265</v>
      </c>
      <c r="F48" s="6"/>
      <c r="G48" s="6"/>
      <c r="H48" s="6">
        <v>1</v>
      </c>
      <c r="I48" s="62">
        <v>1000</v>
      </c>
      <c r="J48" s="33">
        <f t="shared" si="3"/>
        <v>0</v>
      </c>
      <c r="K48" s="33">
        <f t="shared" si="4"/>
        <v>0</v>
      </c>
      <c r="L48" s="53"/>
    </row>
    <row r="49" spans="1:12" s="2" customFormat="1" ht="20.100000000000001" customHeight="1" x14ac:dyDescent="0.25">
      <c r="A49" s="55"/>
      <c r="B49" s="4" t="s">
        <v>34</v>
      </c>
      <c r="C49" s="4"/>
      <c r="D49" s="7"/>
      <c r="E49" s="63"/>
      <c r="F49" s="6"/>
      <c r="G49" s="6"/>
      <c r="H49" s="6">
        <v>1</v>
      </c>
      <c r="I49" s="6"/>
      <c r="J49" s="33">
        <f t="shared" si="3"/>
        <v>0</v>
      </c>
      <c r="K49" s="33">
        <f t="shared" si="4"/>
        <v>0</v>
      </c>
      <c r="L49" s="53"/>
    </row>
    <row r="50" spans="1:12" s="2" customFormat="1" ht="20.100000000000001" customHeight="1" x14ac:dyDescent="0.25">
      <c r="A50" s="55"/>
      <c r="B50" s="3" t="s">
        <v>9</v>
      </c>
      <c r="C50" s="4" t="s">
        <v>8</v>
      </c>
      <c r="D50" s="7">
        <v>1</v>
      </c>
      <c r="E50" s="63">
        <v>45265</v>
      </c>
      <c r="F50" s="6"/>
      <c r="G50" s="6"/>
      <c r="H50" s="6">
        <v>1</v>
      </c>
      <c r="I50" s="62">
        <v>800</v>
      </c>
      <c r="J50" s="33">
        <f t="shared" si="3"/>
        <v>45265</v>
      </c>
      <c r="K50" s="33">
        <f t="shared" si="4"/>
        <v>36212000</v>
      </c>
      <c r="L50" s="53"/>
    </row>
    <row r="51" spans="1:12" s="2" customFormat="1" ht="39" customHeight="1" x14ac:dyDescent="0.25">
      <c r="A51" s="52">
        <v>5</v>
      </c>
      <c r="B51" s="4"/>
      <c r="C51" s="4" t="s">
        <v>20</v>
      </c>
      <c r="D51" s="7">
        <v>1</v>
      </c>
      <c r="E51" s="63">
        <v>45265</v>
      </c>
      <c r="F51" s="6"/>
      <c r="G51" s="6">
        <v>15000</v>
      </c>
      <c r="H51" s="6">
        <v>1</v>
      </c>
      <c r="I51" s="62">
        <v>200</v>
      </c>
      <c r="J51" s="33">
        <f>G51+F51+(D51*E51)</f>
        <v>60265</v>
      </c>
      <c r="K51" s="33">
        <f>J51*I51*H51</f>
        <v>12053000</v>
      </c>
      <c r="L51" s="53" t="s">
        <v>39</v>
      </c>
    </row>
    <row r="52" spans="1:12" s="2" customFormat="1" ht="20.100000000000001" customHeight="1" x14ac:dyDescent="0.25">
      <c r="A52" s="52">
        <v>6</v>
      </c>
      <c r="B52" s="4"/>
      <c r="C52" s="4" t="s">
        <v>21</v>
      </c>
      <c r="D52" s="7"/>
      <c r="E52" s="37"/>
      <c r="F52" s="6"/>
      <c r="G52" s="6"/>
      <c r="H52" s="6"/>
      <c r="I52" s="6"/>
      <c r="J52" s="33">
        <f>G52+F52+(D52*E52)</f>
        <v>0</v>
      </c>
      <c r="K52" s="33">
        <f t="shared" si="4"/>
        <v>0</v>
      </c>
      <c r="L52" s="53" t="s">
        <v>40</v>
      </c>
    </row>
    <row r="53" spans="1:12" s="2" customFormat="1" ht="20.100000000000001" customHeight="1" x14ac:dyDescent="0.25">
      <c r="A53" s="47"/>
      <c r="B53" s="4"/>
      <c r="C53" s="4" t="s">
        <v>6</v>
      </c>
      <c r="D53" s="7"/>
      <c r="E53" s="37"/>
      <c r="F53" s="6"/>
      <c r="G53" s="6"/>
      <c r="H53" s="6"/>
      <c r="I53" s="6"/>
      <c r="J53" s="33">
        <f>G53+F53+(D53*E53)</f>
        <v>0</v>
      </c>
      <c r="K53" s="33">
        <f t="shared" si="4"/>
        <v>0</v>
      </c>
      <c r="L53" s="53"/>
    </row>
    <row r="54" spans="1:12" s="2" customFormat="1" ht="20.100000000000001" customHeight="1" x14ac:dyDescent="0.25">
      <c r="A54" s="54"/>
      <c r="B54" s="80" t="s">
        <v>1</v>
      </c>
      <c r="C54" s="80"/>
      <c r="D54" s="57"/>
      <c r="E54" s="58"/>
      <c r="F54" s="58">
        <f>SUM(F35:F50)</f>
        <v>0</v>
      </c>
      <c r="G54" s="58">
        <f>SUM(G35:G50)</f>
        <v>185000</v>
      </c>
      <c r="H54" s="59"/>
      <c r="I54" s="58"/>
      <c r="J54" s="60">
        <f>SUM(J35:J53)</f>
        <v>743180</v>
      </c>
      <c r="K54" s="60">
        <f>SUM(K35:K53)</f>
        <v>581885000</v>
      </c>
      <c r="L54" s="58"/>
    </row>
    <row r="55" spans="1:12" s="2" customFormat="1" ht="19.5" customHeight="1" x14ac:dyDescent="0.25">
      <c r="A55" s="19" t="s">
        <v>13</v>
      </c>
      <c r="B55" s="78" t="s">
        <v>27</v>
      </c>
      <c r="C55" s="78"/>
      <c r="D55" s="78"/>
      <c r="E55" s="78"/>
      <c r="F55" s="78"/>
      <c r="G55" s="78"/>
      <c r="H55" s="78"/>
      <c r="I55" s="78"/>
      <c r="J55" s="78"/>
      <c r="K55" s="78"/>
      <c r="L55" s="78"/>
    </row>
    <row r="56" spans="1:12" s="2" customFormat="1" ht="20.100000000000001" customHeight="1" x14ac:dyDescent="0.25">
      <c r="A56" s="27"/>
      <c r="B56" s="27"/>
      <c r="C56" s="27"/>
      <c r="D56" s="27"/>
      <c r="E56" s="27"/>
      <c r="F56" s="27"/>
      <c r="G56" s="27"/>
      <c r="H56" s="27"/>
      <c r="I56" s="27"/>
      <c r="J56" s="27"/>
      <c r="K56" s="27"/>
      <c r="L56" s="27"/>
    </row>
    <row r="57" spans="1:12" s="2" customFormat="1" ht="19.5" customHeight="1" x14ac:dyDescent="0.25">
      <c r="A57" s="27"/>
      <c r="B57" s="27"/>
      <c r="C57" s="27"/>
      <c r="D57" s="27"/>
      <c r="E57" s="27"/>
      <c r="F57" s="27"/>
      <c r="G57" s="27"/>
      <c r="H57" s="27"/>
      <c r="I57" s="27"/>
      <c r="J57" s="27"/>
      <c r="K57" s="27"/>
      <c r="L57" s="27"/>
    </row>
    <row r="58" spans="1:12" s="2" customFormat="1" ht="19.5" customHeight="1" x14ac:dyDescent="0.25">
      <c r="A58" s="27"/>
      <c r="B58" s="27"/>
      <c r="C58" s="27"/>
      <c r="D58" s="27"/>
      <c r="E58" s="27"/>
      <c r="F58" s="27"/>
      <c r="G58" s="27"/>
      <c r="H58" s="27"/>
      <c r="I58" s="27"/>
      <c r="J58" s="27"/>
      <c r="K58" s="27"/>
      <c r="L58" s="27"/>
    </row>
    <row r="59" spans="1:12" s="2" customFormat="1" ht="19.5" customHeight="1" x14ac:dyDescent="0.25">
      <c r="A59" s="27"/>
      <c r="B59" s="27"/>
      <c r="C59" s="27"/>
      <c r="D59" s="27"/>
      <c r="E59" s="27"/>
      <c r="F59" s="27"/>
      <c r="G59" s="27"/>
      <c r="H59" s="27"/>
      <c r="I59" s="27"/>
      <c r="J59" s="27"/>
      <c r="K59" s="27"/>
      <c r="L59" s="27"/>
    </row>
    <row r="60" spans="1:12" s="2" customFormat="1" ht="19.5" customHeight="1" x14ac:dyDescent="0.25">
      <c r="A60" s="27"/>
      <c r="B60" s="27"/>
      <c r="C60" s="27"/>
      <c r="D60" s="27"/>
      <c r="E60" s="27"/>
      <c r="F60" s="27"/>
      <c r="G60" s="27"/>
      <c r="H60" s="27"/>
      <c r="I60" s="27"/>
      <c r="J60" s="27"/>
      <c r="K60" s="27"/>
      <c r="L60" s="27"/>
    </row>
    <row r="61" spans="1:12" s="2" customFormat="1" ht="19.5" customHeight="1" x14ac:dyDescent="0.25">
      <c r="A61" s="27"/>
      <c r="B61" s="27"/>
      <c r="C61" s="27"/>
      <c r="D61" s="27"/>
      <c r="E61" s="27"/>
      <c r="F61" s="27"/>
      <c r="G61" s="27"/>
      <c r="H61" s="27"/>
      <c r="I61" s="27"/>
      <c r="J61" s="27"/>
      <c r="K61" s="27"/>
      <c r="L61" s="27"/>
    </row>
    <row r="62" spans="1:12" s="2" customFormat="1" ht="19.5" customHeight="1" x14ac:dyDescent="0.25">
      <c r="A62" s="27"/>
      <c r="B62" s="27"/>
      <c r="C62" s="27"/>
      <c r="D62" s="27"/>
      <c r="E62" s="27"/>
      <c r="F62" s="27"/>
      <c r="G62" s="27"/>
      <c r="H62" s="27"/>
      <c r="I62" s="27"/>
      <c r="J62" s="27"/>
      <c r="K62" s="27"/>
      <c r="L62" s="27"/>
    </row>
    <row r="63" spans="1:12" s="2" customFormat="1" ht="19.5" customHeight="1" x14ac:dyDescent="0.25">
      <c r="A63" s="27"/>
      <c r="B63" s="27"/>
      <c r="C63" s="27"/>
      <c r="D63" s="27"/>
      <c r="E63" s="27"/>
      <c r="F63" s="27"/>
      <c r="G63" s="27"/>
      <c r="H63" s="27"/>
      <c r="I63" s="27"/>
      <c r="J63" s="27"/>
      <c r="K63" s="27"/>
      <c r="L63" s="27"/>
    </row>
    <row r="64" spans="1:12" s="2" customFormat="1" ht="19.5" customHeight="1" x14ac:dyDescent="0.25">
      <c r="A64" s="27"/>
      <c r="B64" s="27"/>
      <c r="C64" s="27"/>
      <c r="D64" s="27"/>
      <c r="E64" s="27"/>
      <c r="F64" s="27"/>
      <c r="G64" s="27"/>
      <c r="H64" s="27"/>
      <c r="I64" s="27"/>
      <c r="J64" s="27"/>
      <c r="K64" s="27"/>
      <c r="L64" s="27"/>
    </row>
    <row r="65" spans="1:12" s="2" customFormat="1" ht="19.5" customHeight="1" x14ac:dyDescent="0.25">
      <c r="A65" s="27"/>
      <c r="B65" s="27"/>
      <c r="C65" s="27"/>
      <c r="D65" s="27"/>
      <c r="E65" s="27"/>
      <c r="F65" s="27"/>
      <c r="G65" s="27"/>
      <c r="H65" s="27"/>
      <c r="I65" s="27"/>
      <c r="J65" s="27"/>
      <c r="K65" s="27"/>
      <c r="L65" s="27"/>
    </row>
    <row r="66" spans="1:12" s="2" customFormat="1" ht="19.5" customHeight="1" x14ac:dyDescent="0.25">
      <c r="A66" s="27"/>
      <c r="B66" s="27"/>
      <c r="C66" s="27"/>
      <c r="D66" s="27"/>
      <c r="E66" s="27"/>
      <c r="F66" s="27"/>
      <c r="G66" s="27"/>
      <c r="H66" s="27"/>
      <c r="I66" s="27"/>
      <c r="J66" s="27"/>
      <c r="K66" s="27"/>
      <c r="L66" s="27"/>
    </row>
    <row r="67" spans="1:12" s="2" customFormat="1" ht="19.5" customHeight="1" x14ac:dyDescent="0.25">
      <c r="A67" s="27"/>
      <c r="B67" s="27"/>
      <c r="C67" s="27"/>
      <c r="D67" s="27"/>
      <c r="E67" s="27"/>
      <c r="F67" s="27"/>
      <c r="G67" s="27"/>
      <c r="H67" s="27"/>
      <c r="I67" s="27"/>
      <c r="J67" s="27"/>
      <c r="K67" s="27"/>
      <c r="L67" s="27"/>
    </row>
    <row r="68" spans="1:12" s="2" customFormat="1" ht="19.5" customHeight="1" x14ac:dyDescent="0.25">
      <c r="A68" s="27"/>
      <c r="B68" s="27"/>
      <c r="C68" s="27"/>
      <c r="D68" s="27"/>
      <c r="E68" s="27"/>
      <c r="F68" s="27"/>
      <c r="G68" s="27"/>
      <c r="H68" s="27"/>
      <c r="I68" s="27"/>
      <c r="J68" s="27"/>
      <c r="K68" s="27"/>
      <c r="L68" s="27"/>
    </row>
    <row r="69" spans="1:12" s="2" customFormat="1" ht="19.5" customHeight="1" x14ac:dyDescent="0.25">
      <c r="A69" s="27"/>
      <c r="B69" s="27"/>
      <c r="C69" s="27"/>
      <c r="D69" s="27"/>
      <c r="E69" s="27"/>
      <c r="F69" s="27"/>
      <c r="G69" s="27"/>
      <c r="H69" s="27"/>
      <c r="I69" s="27"/>
      <c r="J69" s="27"/>
      <c r="K69" s="27"/>
      <c r="L69" s="27"/>
    </row>
    <row r="70" spans="1:12" s="2" customFormat="1" ht="19.5" customHeight="1" x14ac:dyDescent="0.25">
      <c r="A70" s="27"/>
      <c r="B70" s="27"/>
      <c r="C70" s="27"/>
      <c r="D70" s="27"/>
      <c r="E70" s="27"/>
      <c r="F70" s="27"/>
      <c r="G70" s="27"/>
      <c r="H70" s="27"/>
      <c r="I70" s="27"/>
      <c r="J70" s="27"/>
      <c r="K70" s="27"/>
      <c r="L70" s="27"/>
    </row>
    <row r="71" spans="1:12" s="2" customFormat="1" ht="19.5" customHeight="1" x14ac:dyDescent="0.25">
      <c r="A71" s="27"/>
      <c r="B71" s="27"/>
      <c r="C71" s="27"/>
      <c r="D71" s="27"/>
      <c r="E71" s="27"/>
      <c r="F71" s="27"/>
      <c r="G71" s="27"/>
      <c r="H71" s="27"/>
      <c r="I71" s="27"/>
      <c r="J71" s="27"/>
      <c r="K71" s="27"/>
      <c r="L71" s="27"/>
    </row>
    <row r="72" spans="1:12" s="2" customFormat="1" ht="29.25" customHeight="1" x14ac:dyDescent="0.25">
      <c r="A72" s="27"/>
      <c r="B72" s="27"/>
      <c r="C72" s="27"/>
      <c r="D72" s="27"/>
      <c r="E72" s="27"/>
      <c r="F72" s="27"/>
      <c r="G72" s="27"/>
      <c r="H72" s="27"/>
      <c r="I72" s="27"/>
      <c r="J72" s="27"/>
      <c r="K72" s="27"/>
      <c r="L72" s="27"/>
    </row>
    <row r="73" spans="1:12" s="8" customFormat="1" ht="15.75" x14ac:dyDescent="0.25">
      <c r="A73" s="27"/>
      <c r="B73" s="27"/>
      <c r="C73" s="27"/>
      <c r="D73" s="27"/>
      <c r="E73" s="27"/>
      <c r="F73" s="27"/>
      <c r="G73" s="27"/>
      <c r="H73" s="27"/>
      <c r="I73" s="27"/>
      <c r="J73" s="27"/>
      <c r="K73" s="28"/>
      <c r="L73" s="28"/>
    </row>
    <row r="74" spans="1:12" s="8" customFormat="1" ht="15.75" x14ac:dyDescent="0.25">
      <c r="A74" s="27"/>
      <c r="B74" s="27"/>
      <c r="C74" s="27"/>
      <c r="D74" s="27"/>
      <c r="E74" s="27"/>
      <c r="F74" s="27"/>
      <c r="G74" s="27"/>
      <c r="H74" s="27"/>
      <c r="I74" s="27"/>
      <c r="J74" s="27"/>
      <c r="K74" s="28"/>
      <c r="L74" s="28"/>
    </row>
    <row r="75" spans="1:12" s="8" customFormat="1" ht="15.75" x14ac:dyDescent="0.25">
      <c r="A75" s="27"/>
      <c r="B75" s="27"/>
      <c r="C75" s="27"/>
      <c r="D75" s="27"/>
      <c r="E75" s="27"/>
      <c r="F75" s="27"/>
      <c r="G75" s="27"/>
      <c r="H75" s="27"/>
      <c r="I75" s="27"/>
      <c r="J75" s="27"/>
      <c r="K75" s="28"/>
      <c r="L75" s="28"/>
    </row>
    <row r="76" spans="1:12" s="8" customFormat="1" ht="15.75" x14ac:dyDescent="0.25">
      <c r="A76" s="27"/>
      <c r="B76" s="27"/>
      <c r="C76" s="27"/>
      <c r="D76" s="27"/>
      <c r="E76" s="27"/>
      <c r="F76" s="27"/>
      <c r="G76" s="27"/>
      <c r="H76" s="27"/>
      <c r="I76" s="27"/>
      <c r="J76" s="27"/>
      <c r="K76" s="28"/>
      <c r="L76" s="28"/>
    </row>
    <row r="77" spans="1:12" s="8" customFormat="1" ht="15.75" x14ac:dyDescent="0.25">
      <c r="A77" s="27"/>
      <c r="B77" s="27"/>
      <c r="C77" s="27"/>
      <c r="D77" s="27"/>
      <c r="E77" s="27"/>
      <c r="F77" s="27"/>
      <c r="G77" s="27"/>
      <c r="H77" s="27"/>
      <c r="I77" s="27"/>
      <c r="J77" s="27"/>
      <c r="K77" s="28"/>
      <c r="L77" s="28"/>
    </row>
    <row r="78" spans="1:12" s="8" customFormat="1" ht="15.75" x14ac:dyDescent="0.25">
      <c r="A78" s="27"/>
      <c r="B78" s="27"/>
      <c r="C78" s="27"/>
      <c r="D78" s="27"/>
      <c r="E78" s="27"/>
      <c r="F78" s="27"/>
      <c r="G78" s="27"/>
      <c r="H78" s="27"/>
      <c r="I78" s="27"/>
      <c r="J78" s="27"/>
      <c r="K78" s="28"/>
      <c r="L78" s="28"/>
    </row>
    <row r="79" spans="1:12" s="8" customFormat="1" ht="15.75" x14ac:dyDescent="0.25">
      <c r="A79" s="27"/>
      <c r="B79" s="27"/>
      <c r="C79" s="27"/>
      <c r="D79" s="27"/>
      <c r="E79" s="27"/>
      <c r="F79" s="27"/>
      <c r="G79" s="27"/>
      <c r="H79" s="27"/>
      <c r="I79" s="27"/>
      <c r="J79" s="27"/>
      <c r="K79" s="28"/>
      <c r="L79" s="28"/>
    </row>
    <row r="80" spans="1:12" s="8" customFormat="1" ht="15.75" x14ac:dyDescent="0.25">
      <c r="A80" s="27"/>
      <c r="B80" s="27"/>
      <c r="C80" s="27"/>
      <c r="D80" s="27"/>
      <c r="E80" s="27"/>
      <c r="F80" s="27"/>
      <c r="G80" s="27"/>
      <c r="H80" s="27"/>
      <c r="I80" s="27"/>
      <c r="J80" s="27"/>
      <c r="K80" s="28"/>
      <c r="L80" s="28"/>
    </row>
    <row r="81" spans="1:12" s="8" customFormat="1" ht="15.75" x14ac:dyDescent="0.25">
      <c r="A81" s="27"/>
      <c r="B81" s="27"/>
      <c r="C81" s="27"/>
      <c r="D81" s="27"/>
      <c r="E81" s="27"/>
      <c r="F81" s="27"/>
      <c r="G81" s="27"/>
      <c r="H81" s="27"/>
      <c r="I81" s="27"/>
      <c r="J81" s="27"/>
      <c r="K81" s="28"/>
      <c r="L81" s="28"/>
    </row>
    <row r="82" spans="1:12" s="8" customFormat="1" ht="15.75" x14ac:dyDescent="0.25">
      <c r="A82" s="27"/>
      <c r="B82" s="27"/>
      <c r="C82" s="27"/>
      <c r="D82" s="27"/>
      <c r="E82" s="27"/>
      <c r="F82" s="27"/>
      <c r="G82" s="27"/>
      <c r="H82" s="27"/>
      <c r="I82" s="27"/>
      <c r="J82" s="27"/>
      <c r="K82" s="34"/>
      <c r="L82" s="34"/>
    </row>
    <row r="83" spans="1:12" s="8" customFormat="1" ht="15.75" x14ac:dyDescent="0.25">
      <c r="A83" s="27"/>
      <c r="B83" s="27"/>
      <c r="C83" s="27"/>
      <c r="D83" s="27"/>
      <c r="E83" s="27"/>
      <c r="F83" s="27"/>
      <c r="G83" s="27"/>
      <c r="H83" s="27"/>
      <c r="I83" s="27"/>
      <c r="J83" s="27"/>
      <c r="K83" s="35">
        <f>$K$30</f>
        <v>624150000</v>
      </c>
      <c r="L83" s="34"/>
    </row>
    <row r="84" spans="1:12" s="8" customFormat="1" ht="15.75" x14ac:dyDescent="0.25">
      <c r="A84" s="27"/>
      <c r="B84" s="27"/>
      <c r="C84" s="27"/>
      <c r="D84" s="27"/>
      <c r="E84" s="27"/>
      <c r="F84" s="27"/>
      <c r="G84" s="27"/>
      <c r="H84" s="27"/>
      <c r="I84" s="27"/>
      <c r="J84" s="27"/>
      <c r="K84" s="35">
        <f>$K$54</f>
        <v>581885000</v>
      </c>
      <c r="L84" s="36"/>
    </row>
    <row r="85" spans="1:12" s="8" customFormat="1" ht="15.75" x14ac:dyDescent="0.25">
      <c r="A85" s="27"/>
      <c r="B85" s="27"/>
      <c r="C85" s="27"/>
      <c r="D85" s="27"/>
      <c r="E85" s="27"/>
      <c r="F85" s="27"/>
      <c r="G85" s="27"/>
      <c r="H85" s="27"/>
      <c r="I85" s="27"/>
      <c r="J85" s="27"/>
      <c r="K85" s="35">
        <f>K83-K84</f>
        <v>42265000</v>
      </c>
      <c r="L85" s="36">
        <f>K85/K83*100%</f>
        <v>6.7716093887687248E-2</v>
      </c>
    </row>
    <row r="86" spans="1:12" s="8" customFormat="1" ht="15.75" x14ac:dyDescent="0.25">
      <c r="A86" s="27"/>
      <c r="B86" s="27"/>
      <c r="C86" s="27"/>
      <c r="D86" s="27"/>
      <c r="E86" s="27"/>
      <c r="F86" s="27"/>
      <c r="G86" s="27"/>
      <c r="H86" s="27"/>
      <c r="I86" s="27"/>
      <c r="J86" s="27"/>
      <c r="K86" s="34"/>
      <c r="L86" s="36">
        <f>K84/K83*100%</f>
        <v>0.93228390611231271</v>
      </c>
    </row>
    <row r="87" spans="1:12" s="8" customFormat="1" ht="15.75" x14ac:dyDescent="0.25">
      <c r="A87" s="27"/>
      <c r="B87" s="29"/>
      <c r="C87" s="27"/>
      <c r="D87" s="27"/>
      <c r="E87" s="27"/>
      <c r="F87" s="27"/>
      <c r="G87" s="27"/>
      <c r="H87" s="27"/>
      <c r="I87" s="27"/>
      <c r="J87" s="27"/>
      <c r="K87" s="30"/>
      <c r="L87" s="30"/>
    </row>
    <row r="88" spans="1:12" s="8" customFormat="1" ht="15.75" x14ac:dyDescent="0.25">
      <c r="A88" s="24"/>
      <c r="B88" s="31"/>
      <c r="C88" s="32"/>
      <c r="D88" s="32"/>
      <c r="E88" s="32"/>
      <c r="F88" s="32"/>
      <c r="G88" s="23"/>
      <c r="H88" s="23"/>
      <c r="I88" s="23"/>
      <c r="J88" s="23"/>
      <c r="K88" s="23"/>
      <c r="L88" s="23"/>
    </row>
    <row r="89" spans="1:12" s="8" customFormat="1" ht="15.75" x14ac:dyDescent="0.25">
      <c r="A89" s="14"/>
      <c r="B89" s="15"/>
      <c r="C89" s="15"/>
      <c r="D89" s="17"/>
      <c r="E89" s="18"/>
      <c r="F89" s="15"/>
      <c r="G89" s="15"/>
      <c r="H89" s="15"/>
      <c r="I89" s="15"/>
      <c r="J89" s="15"/>
      <c r="K89" s="15"/>
      <c r="L89" s="15"/>
    </row>
    <row r="90" spans="1:12" s="8" customFormat="1" ht="15.75" x14ac:dyDescent="0.25">
      <c r="A90" s="14"/>
      <c r="B90" s="15"/>
      <c r="C90" s="15"/>
      <c r="D90" s="17"/>
      <c r="E90" s="18"/>
      <c r="F90" s="15"/>
      <c r="G90" s="15"/>
      <c r="H90" s="15"/>
      <c r="I90" s="15"/>
      <c r="J90" s="15"/>
      <c r="K90" s="15"/>
      <c r="L90" s="15"/>
    </row>
    <row r="91" spans="1:12" s="8" customFormat="1" ht="15.75" x14ac:dyDescent="0.25">
      <c r="A91" s="14"/>
      <c r="B91" s="15"/>
      <c r="C91" s="15"/>
      <c r="D91" s="17"/>
      <c r="E91" s="18"/>
      <c r="F91" s="15"/>
      <c r="G91" s="15"/>
      <c r="H91" s="15"/>
      <c r="I91" s="15"/>
      <c r="J91" s="15"/>
      <c r="K91" s="15"/>
      <c r="L91" s="15"/>
    </row>
    <row r="92" spans="1:12" s="8" customFormat="1" ht="15.75" x14ac:dyDescent="0.25">
      <c r="A92" s="14"/>
      <c r="B92" s="15"/>
      <c r="C92" s="15"/>
      <c r="D92" s="17"/>
      <c r="E92" s="18"/>
      <c r="F92" s="15"/>
      <c r="G92" s="15"/>
      <c r="H92" s="15"/>
      <c r="I92" s="15"/>
      <c r="J92" s="15"/>
      <c r="K92" s="15"/>
      <c r="L92" s="15"/>
    </row>
    <row r="93" spans="1:12" s="8" customFormat="1" ht="15.75" x14ac:dyDescent="0.25">
      <c r="A93" s="14"/>
      <c r="B93" s="15"/>
      <c r="C93" s="15"/>
      <c r="D93" s="17"/>
      <c r="E93" s="18"/>
      <c r="F93" s="15"/>
      <c r="G93" s="15"/>
      <c r="H93" s="15"/>
      <c r="I93" s="15"/>
      <c r="J93" s="15"/>
      <c r="K93" s="15"/>
      <c r="L93" s="15"/>
    </row>
    <row r="94" spans="1:12" s="8" customFormat="1" ht="15.75" x14ac:dyDescent="0.25">
      <c r="A94" s="14"/>
      <c r="B94" s="15"/>
      <c r="C94" s="15"/>
      <c r="D94" s="17"/>
      <c r="E94" s="18"/>
      <c r="F94" s="15"/>
      <c r="G94" s="15"/>
      <c r="H94" s="15"/>
      <c r="I94" s="15"/>
      <c r="J94" s="15"/>
      <c r="K94" s="15"/>
      <c r="L94" s="15"/>
    </row>
    <row r="95" spans="1:12" s="8" customFormat="1" ht="15.75" x14ac:dyDescent="0.25">
      <c r="A95" s="14"/>
      <c r="B95" s="15"/>
      <c r="C95" s="15"/>
      <c r="D95" s="17"/>
      <c r="E95" s="18"/>
      <c r="F95" s="15"/>
      <c r="G95" s="15"/>
      <c r="H95" s="15"/>
      <c r="I95" s="15"/>
      <c r="J95" s="15"/>
      <c r="K95" s="15"/>
      <c r="L95" s="15"/>
    </row>
    <row r="96" spans="1:12" s="8" customFormat="1" ht="15.75" x14ac:dyDescent="0.25">
      <c r="A96" s="14"/>
      <c r="B96" s="15"/>
      <c r="C96" s="15"/>
      <c r="D96" s="17"/>
      <c r="E96" s="18"/>
      <c r="F96" s="15"/>
      <c r="G96" s="15"/>
      <c r="H96" s="15"/>
      <c r="I96" s="15"/>
      <c r="J96" s="15"/>
      <c r="K96" s="15"/>
      <c r="L96" s="15"/>
    </row>
    <row r="97" spans="1:12" s="8" customFormat="1" ht="15.75" x14ac:dyDescent="0.25">
      <c r="A97" s="14"/>
      <c r="B97" s="15"/>
      <c r="C97" s="15"/>
      <c r="D97" s="17"/>
      <c r="E97" s="18"/>
      <c r="F97" s="15"/>
      <c r="G97" s="15"/>
      <c r="H97" s="15"/>
      <c r="I97" s="15"/>
      <c r="J97" s="15"/>
      <c r="K97" s="15"/>
      <c r="L97" s="15"/>
    </row>
    <row r="98" spans="1:12" s="8" customFormat="1" ht="15.75" x14ac:dyDescent="0.25">
      <c r="A98" s="14"/>
      <c r="B98" s="15"/>
      <c r="C98" s="15"/>
      <c r="D98" s="17"/>
      <c r="E98" s="18"/>
      <c r="F98" s="15"/>
      <c r="G98" s="15"/>
      <c r="H98" s="15"/>
      <c r="I98" s="15"/>
      <c r="J98" s="15"/>
      <c r="K98" s="15"/>
      <c r="L98" s="15"/>
    </row>
    <row r="99" spans="1:12" s="8" customFormat="1" ht="15.75" x14ac:dyDescent="0.25">
      <c r="A99" s="14"/>
      <c r="B99" s="15"/>
      <c r="C99" s="15"/>
      <c r="D99" s="17"/>
      <c r="E99" s="18"/>
      <c r="F99" s="15"/>
      <c r="G99" s="15"/>
      <c r="H99" s="15"/>
      <c r="I99" s="15"/>
      <c r="J99" s="15"/>
      <c r="K99" s="15"/>
      <c r="L99" s="15"/>
    </row>
    <row r="100" spans="1:12" s="8" customFormat="1" ht="15.75" x14ac:dyDescent="0.25">
      <c r="A100" s="14"/>
      <c r="B100" s="15"/>
      <c r="C100" s="15"/>
      <c r="D100" s="17"/>
      <c r="E100" s="18"/>
      <c r="F100" s="15"/>
      <c r="G100" s="15"/>
      <c r="H100" s="15"/>
      <c r="I100" s="15"/>
      <c r="J100" s="15"/>
      <c r="K100" s="15"/>
      <c r="L100" s="15"/>
    </row>
    <row r="101" spans="1:12" s="8" customFormat="1" ht="15.75" x14ac:dyDescent="0.25">
      <c r="A101" s="14"/>
      <c r="B101" s="15"/>
      <c r="C101" s="15"/>
      <c r="D101" s="17"/>
      <c r="E101" s="18"/>
      <c r="F101" s="15"/>
      <c r="G101" s="15"/>
      <c r="H101" s="15"/>
      <c r="I101" s="15"/>
      <c r="J101" s="15"/>
      <c r="K101" s="15"/>
      <c r="L101" s="15"/>
    </row>
    <row r="102" spans="1:12" s="8" customFormat="1" ht="15.75" x14ac:dyDescent="0.25">
      <c r="A102" s="14"/>
      <c r="B102" s="15"/>
      <c r="C102" s="15"/>
      <c r="D102" s="17"/>
      <c r="E102" s="18"/>
      <c r="F102" s="15"/>
      <c r="G102" s="15"/>
      <c r="H102" s="15"/>
      <c r="I102" s="15"/>
      <c r="J102" s="15"/>
      <c r="K102" s="15"/>
      <c r="L102" s="15"/>
    </row>
    <row r="103" spans="1:12" s="8" customFormat="1" ht="15.75" x14ac:dyDescent="0.25">
      <c r="A103" s="14"/>
      <c r="B103" s="15"/>
      <c r="C103" s="15"/>
      <c r="D103" s="17"/>
      <c r="E103" s="18"/>
      <c r="F103" s="15"/>
      <c r="G103" s="15"/>
      <c r="H103" s="15"/>
      <c r="I103" s="15"/>
      <c r="J103" s="15"/>
      <c r="K103" s="15"/>
      <c r="L103" s="15"/>
    </row>
    <row r="104" spans="1:12" s="8" customFormat="1" ht="15.75" x14ac:dyDescent="0.25">
      <c r="A104" s="14"/>
      <c r="B104" s="15"/>
      <c r="C104" s="15"/>
      <c r="D104" s="17"/>
      <c r="E104" s="18"/>
      <c r="F104" s="15"/>
      <c r="G104" s="15"/>
      <c r="H104" s="15"/>
      <c r="I104" s="15"/>
      <c r="J104" s="15"/>
      <c r="K104" s="15"/>
      <c r="L104" s="15"/>
    </row>
    <row r="105" spans="1:12" s="2" customFormat="1" ht="20.100000000000001" customHeight="1" x14ac:dyDescent="0.25">
      <c r="A105" s="14"/>
      <c r="B105" s="15"/>
      <c r="C105" s="15"/>
      <c r="D105" s="17"/>
      <c r="E105" s="18"/>
      <c r="F105" s="15"/>
      <c r="G105" s="15"/>
      <c r="H105" s="15"/>
      <c r="I105" s="15"/>
      <c r="J105" s="15"/>
      <c r="K105" s="15"/>
      <c r="L105" s="15"/>
    </row>
  </sheetData>
  <sheetProtection selectLockedCells="1" selectUnlockedCells="1"/>
  <mergeCells count="10">
    <mergeCell ref="B6:K6"/>
    <mergeCell ref="I4:K5"/>
    <mergeCell ref="B4:C5"/>
    <mergeCell ref="B1:K2"/>
    <mergeCell ref="B55:L55"/>
    <mergeCell ref="B7:K7"/>
    <mergeCell ref="B8:K8"/>
    <mergeCell ref="B30:C30"/>
    <mergeCell ref="B54:C54"/>
    <mergeCell ref="B32:L32"/>
  </mergeCells>
  <phoneticPr fontId="2" type="noConversion"/>
  <printOptions horizontalCentered="1" verticalCentered="1"/>
  <pageMargins left="0.196850393700787" right="0.23622047244094499" top="0.27559055118110198" bottom="0.31496062992126" header="0.27559055118110198" footer="0.31496062992126"/>
  <pageSetup paperSize="9" orientation="landscape" horizontalDpi="300" verticalDpi="300" r:id="rId1"/>
  <headerFooter>
    <oddFooter xml:space="preserve">&amp;R&amp;".VnTime,Regular"&amp;14&amp;P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9"/>
  <sheetViews>
    <sheetView topLeftCell="A71" workbookViewId="0">
      <selection activeCell="B76" sqref="B76"/>
    </sheetView>
  </sheetViews>
  <sheetFormatPr defaultRowHeight="20.100000000000001" customHeight="1" x14ac:dyDescent="0.25"/>
  <cols>
    <col min="1" max="1" width="6.85546875" style="14" customWidth="1"/>
    <col min="2" max="2" width="25.28515625" style="15" customWidth="1"/>
    <col min="3" max="3" width="17.85546875" style="15" customWidth="1"/>
    <col min="4" max="4" width="7.28515625" style="17" customWidth="1"/>
    <col min="5" max="5" width="8.140625" style="18" customWidth="1"/>
    <col min="6" max="6" width="9" style="15" customWidth="1"/>
    <col min="7" max="7" width="11.42578125" style="15" customWidth="1"/>
    <col min="8" max="8" width="7.28515625" style="15" customWidth="1"/>
    <col min="9" max="9" width="11" style="15" customWidth="1"/>
    <col min="10" max="10" width="15.5703125" style="15" customWidth="1"/>
    <col min="11" max="11" width="16.140625" style="15" customWidth="1"/>
    <col min="12" max="12" width="20.5703125" style="15" customWidth="1"/>
    <col min="13" max="13" width="12.42578125" style="1" bestFit="1" customWidth="1"/>
    <col min="14" max="14" width="12.28515625" style="1" bestFit="1" customWidth="1"/>
    <col min="15" max="16384" width="9.140625" style="1"/>
  </cols>
  <sheetData>
    <row r="1" spans="1:17" ht="20.100000000000001" customHeight="1" x14ac:dyDescent="0.25">
      <c r="B1" s="77" t="s">
        <v>36</v>
      </c>
      <c r="C1" s="77"/>
      <c r="D1" s="77"/>
      <c r="E1" s="77"/>
      <c r="F1" s="77"/>
      <c r="G1" s="77"/>
      <c r="H1" s="77"/>
      <c r="I1" s="77"/>
      <c r="J1" s="77"/>
      <c r="K1" s="77"/>
    </row>
    <row r="2" spans="1:17" ht="58.5" customHeight="1" x14ac:dyDescent="0.25">
      <c r="B2" s="77"/>
      <c r="C2" s="77"/>
      <c r="D2" s="77"/>
      <c r="E2" s="77"/>
      <c r="F2" s="77"/>
      <c r="G2" s="77"/>
      <c r="H2" s="77"/>
      <c r="I2" s="77"/>
      <c r="J2" s="77"/>
      <c r="K2" s="77"/>
    </row>
    <row r="3" spans="1:17" ht="13.5" customHeight="1" x14ac:dyDescent="0.25">
      <c r="B3" s="16"/>
    </row>
    <row r="4" spans="1:17" ht="15" customHeight="1" x14ac:dyDescent="0.25">
      <c r="B4" s="76" t="s">
        <v>37</v>
      </c>
      <c r="C4" s="76"/>
      <c r="I4" s="75" t="s">
        <v>16</v>
      </c>
      <c r="J4" s="75"/>
      <c r="K4" s="75"/>
      <c r="L4" s="46"/>
    </row>
    <row r="5" spans="1:17" ht="11.25" customHeight="1" x14ac:dyDescent="0.25">
      <c r="B5" s="76"/>
      <c r="C5" s="76"/>
      <c r="I5" s="75"/>
      <c r="J5" s="75"/>
      <c r="K5" s="75"/>
      <c r="L5" s="46"/>
    </row>
    <row r="6" spans="1:17" ht="16.5" customHeight="1" x14ac:dyDescent="0.25">
      <c r="B6" s="74" t="s">
        <v>12</v>
      </c>
      <c r="C6" s="74"/>
      <c r="D6" s="74"/>
      <c r="E6" s="74"/>
      <c r="F6" s="74"/>
      <c r="G6" s="74"/>
      <c r="H6" s="74"/>
      <c r="I6" s="74"/>
      <c r="J6" s="74"/>
      <c r="K6" s="74"/>
    </row>
    <row r="7" spans="1:17" s="2" customFormat="1" ht="41.25" customHeight="1" x14ac:dyDescent="0.25">
      <c r="A7" s="19"/>
      <c r="B7" s="79" t="s">
        <v>59</v>
      </c>
      <c r="C7" s="79"/>
      <c r="D7" s="79"/>
      <c r="E7" s="79"/>
      <c r="F7" s="79"/>
      <c r="G7" s="79"/>
      <c r="H7" s="79"/>
      <c r="I7" s="79"/>
      <c r="J7" s="79"/>
      <c r="K7" s="79"/>
      <c r="L7" s="20"/>
    </row>
    <row r="8" spans="1:17" s="2" customFormat="1" ht="20.100000000000001" customHeight="1" x14ac:dyDescent="0.25">
      <c r="A8" s="19" t="s">
        <v>10</v>
      </c>
      <c r="B8" s="78" t="s">
        <v>38</v>
      </c>
      <c r="C8" s="78"/>
      <c r="D8" s="78"/>
      <c r="E8" s="78"/>
      <c r="F8" s="78"/>
      <c r="G8" s="78"/>
      <c r="H8" s="78"/>
      <c r="I8" s="78"/>
      <c r="J8" s="78"/>
      <c r="K8" s="78"/>
      <c r="L8" s="20"/>
      <c r="Q8" s="42"/>
    </row>
    <row r="9" spans="1:17" s="2" customFormat="1" ht="12" customHeight="1" x14ac:dyDescent="0.25">
      <c r="A9" s="19"/>
      <c r="B9" s="21"/>
      <c r="C9" s="21"/>
      <c r="D9" s="21"/>
      <c r="E9" s="21"/>
      <c r="F9" s="21"/>
      <c r="G9" s="21"/>
      <c r="H9" s="21"/>
      <c r="I9" s="21"/>
      <c r="J9" s="21"/>
      <c r="K9" s="21"/>
      <c r="L9" s="20"/>
    </row>
    <row r="10" spans="1:17" s="2" customFormat="1" ht="94.5" x14ac:dyDescent="0.25">
      <c r="A10" s="47" t="s">
        <v>0</v>
      </c>
      <c r="B10" s="47" t="s">
        <v>15</v>
      </c>
      <c r="C10" s="47" t="s">
        <v>18</v>
      </c>
      <c r="D10" s="48" t="s">
        <v>28</v>
      </c>
      <c r="E10" s="49" t="s">
        <v>29</v>
      </c>
      <c r="F10" s="50" t="s">
        <v>30</v>
      </c>
      <c r="G10" s="48" t="s">
        <v>31</v>
      </c>
      <c r="H10" s="48" t="s">
        <v>19</v>
      </c>
      <c r="I10" s="48" t="s">
        <v>17</v>
      </c>
      <c r="J10" s="51" t="s">
        <v>32</v>
      </c>
      <c r="K10" s="51" t="s">
        <v>33</v>
      </c>
      <c r="L10" s="48" t="s">
        <v>5</v>
      </c>
      <c r="N10" s="40"/>
      <c r="O10" s="41"/>
    </row>
    <row r="11" spans="1:17" s="2" customFormat="1" ht="18" customHeight="1" x14ac:dyDescent="0.25">
      <c r="A11" s="52">
        <v>1</v>
      </c>
      <c r="B11" s="3" t="s">
        <v>2</v>
      </c>
      <c r="C11" s="4"/>
      <c r="D11" s="5"/>
      <c r="E11" s="22"/>
      <c r="F11" s="6"/>
      <c r="G11" s="6"/>
      <c r="H11" s="6"/>
      <c r="I11" s="6"/>
      <c r="J11" s="33"/>
      <c r="K11" s="33"/>
      <c r="L11" s="53"/>
      <c r="N11" s="43"/>
    </row>
    <row r="12" spans="1:17" s="2" customFormat="1" ht="18" customHeight="1" x14ac:dyDescent="0.25">
      <c r="A12" s="52" t="s">
        <v>14</v>
      </c>
      <c r="B12" s="64" t="s">
        <v>60</v>
      </c>
      <c r="C12" s="4"/>
      <c r="D12" s="5"/>
      <c r="E12" s="22"/>
      <c r="F12" s="6"/>
      <c r="G12" s="6"/>
      <c r="H12" s="6"/>
      <c r="I12" s="6"/>
      <c r="J12" s="33"/>
      <c r="K12" s="33"/>
      <c r="L12" s="53"/>
      <c r="N12" s="43"/>
    </row>
    <row r="13" spans="1:17" s="2" customFormat="1" ht="31.5" customHeight="1" x14ac:dyDescent="0.25">
      <c r="A13" s="54" t="s">
        <v>61</v>
      </c>
      <c r="B13" s="61" t="s">
        <v>48</v>
      </c>
      <c r="C13" s="4" t="s">
        <v>51</v>
      </c>
      <c r="D13" s="7">
        <v>2</v>
      </c>
      <c r="E13" s="63">
        <v>45265</v>
      </c>
      <c r="F13" s="6"/>
      <c r="G13" s="6"/>
      <c r="H13" s="6">
        <v>1</v>
      </c>
      <c r="I13" s="62">
        <v>8000</v>
      </c>
      <c r="J13" s="69">
        <f>G13+F13+(D13*E13)</f>
        <v>90530</v>
      </c>
      <c r="K13" s="33">
        <f>J13*I13*H13</f>
        <v>724240000</v>
      </c>
      <c r="L13" s="53" t="s">
        <v>42</v>
      </c>
      <c r="M13" s="2">
        <f>+E13*D13</f>
        <v>90530</v>
      </c>
      <c r="N13" s="44">
        <f>+J13*I13</f>
        <v>724240000</v>
      </c>
    </row>
    <row r="14" spans="1:17" s="2" customFormat="1" ht="33" customHeight="1" x14ac:dyDescent="0.25">
      <c r="A14" s="54" t="s">
        <v>62</v>
      </c>
      <c r="B14" s="61" t="s">
        <v>50</v>
      </c>
      <c r="C14" s="4" t="s">
        <v>52</v>
      </c>
      <c r="D14" s="7">
        <v>2</v>
      </c>
      <c r="E14" s="63">
        <v>45265</v>
      </c>
      <c r="F14" s="6"/>
      <c r="G14" s="6"/>
      <c r="H14" s="6">
        <v>1</v>
      </c>
      <c r="I14" s="62">
        <v>8000</v>
      </c>
      <c r="J14" s="69">
        <f>G14+F14+(D14*E14)</f>
        <v>90530</v>
      </c>
      <c r="K14" s="33">
        <f>J14*I14*H14</f>
        <v>724240000</v>
      </c>
      <c r="L14" s="53" t="s">
        <v>58</v>
      </c>
      <c r="N14" s="43"/>
    </row>
    <row r="15" spans="1:17" s="2" customFormat="1" ht="63.75" customHeight="1" x14ac:dyDescent="0.25">
      <c r="A15" s="54" t="s">
        <v>63</v>
      </c>
      <c r="B15" s="61" t="s">
        <v>53</v>
      </c>
      <c r="C15" s="4" t="s">
        <v>54</v>
      </c>
      <c r="D15" s="7">
        <v>2</v>
      </c>
      <c r="E15" s="63">
        <v>45265</v>
      </c>
      <c r="F15" s="6"/>
      <c r="G15" s="6"/>
      <c r="H15" s="6">
        <v>1</v>
      </c>
      <c r="I15" s="62">
        <v>8000</v>
      </c>
      <c r="J15" s="69">
        <f>G15+F15+(D15*E15)</f>
        <v>90530</v>
      </c>
      <c r="K15" s="33">
        <f>J15*I15*H15</f>
        <v>724240000</v>
      </c>
      <c r="L15" s="53"/>
      <c r="N15" s="43"/>
    </row>
    <row r="16" spans="1:17" s="2" customFormat="1" ht="48" customHeight="1" x14ac:dyDescent="0.25">
      <c r="A16" s="54" t="s">
        <v>64</v>
      </c>
      <c r="B16" s="61" t="s">
        <v>55</v>
      </c>
      <c r="C16" s="4" t="s">
        <v>43</v>
      </c>
      <c r="D16" s="7">
        <v>1</v>
      </c>
      <c r="E16" s="63">
        <v>45265</v>
      </c>
      <c r="F16" s="6"/>
      <c r="G16" s="6">
        <v>20000</v>
      </c>
      <c r="H16" s="6">
        <v>1</v>
      </c>
      <c r="I16" s="62">
        <v>8000</v>
      </c>
      <c r="J16" s="69">
        <f>G16+F16+(D16*E16)</f>
        <v>65265</v>
      </c>
      <c r="K16" s="33">
        <f>J16*I16*H16</f>
        <v>522120000</v>
      </c>
      <c r="L16" s="53"/>
      <c r="N16" s="43"/>
    </row>
    <row r="17" spans="1:14" s="2" customFormat="1" ht="18" customHeight="1" x14ac:dyDescent="0.25">
      <c r="A17" s="52" t="s">
        <v>44</v>
      </c>
      <c r="B17" s="64" t="s">
        <v>65</v>
      </c>
      <c r="C17" s="65"/>
      <c r="D17" s="66"/>
      <c r="E17" s="67"/>
      <c r="F17" s="68"/>
      <c r="G17" s="68"/>
      <c r="H17" s="68"/>
      <c r="I17" s="68"/>
      <c r="J17" s="33"/>
      <c r="K17" s="33"/>
      <c r="L17" s="53"/>
      <c r="N17" s="43"/>
    </row>
    <row r="18" spans="1:14" s="2" customFormat="1" ht="31.5" customHeight="1" x14ac:dyDescent="0.25">
      <c r="A18" s="54" t="s">
        <v>69</v>
      </c>
      <c r="B18" s="61" t="s">
        <v>48</v>
      </c>
      <c r="C18" s="4" t="s">
        <v>51</v>
      </c>
      <c r="D18" s="7">
        <v>2</v>
      </c>
      <c r="E18" s="63">
        <v>45265</v>
      </c>
      <c r="F18" s="6"/>
      <c r="G18" s="6"/>
      <c r="H18" s="6">
        <v>1</v>
      </c>
      <c r="I18" s="62">
        <v>500</v>
      </c>
      <c r="J18" s="69">
        <f>G18+F18+(D18*E18)</f>
        <v>90530</v>
      </c>
      <c r="K18" s="33">
        <f>J18*I18*H18</f>
        <v>45265000</v>
      </c>
      <c r="L18" s="53" t="s">
        <v>42</v>
      </c>
      <c r="N18" s="44"/>
    </row>
    <row r="19" spans="1:14" s="2" customFormat="1" ht="33" customHeight="1" x14ac:dyDescent="0.25">
      <c r="A19" s="54" t="s">
        <v>70</v>
      </c>
      <c r="B19" s="61" t="s">
        <v>50</v>
      </c>
      <c r="C19" s="4" t="s">
        <v>52</v>
      </c>
      <c r="D19" s="7">
        <v>2</v>
      </c>
      <c r="E19" s="63">
        <v>45265</v>
      </c>
      <c r="F19" s="6"/>
      <c r="G19" s="6"/>
      <c r="H19" s="6">
        <v>1</v>
      </c>
      <c r="I19" s="62">
        <v>500</v>
      </c>
      <c r="J19" s="69">
        <f>G19+F19+(D19*E19)</f>
        <v>90530</v>
      </c>
      <c r="K19" s="33">
        <f>J19*I19*H19</f>
        <v>45265000</v>
      </c>
      <c r="L19" s="53" t="s">
        <v>58</v>
      </c>
      <c r="N19" s="43"/>
    </row>
    <row r="20" spans="1:14" s="2" customFormat="1" ht="48" customHeight="1" x14ac:dyDescent="0.25">
      <c r="A20" s="54" t="s">
        <v>63</v>
      </c>
      <c r="B20" s="61" t="s">
        <v>55</v>
      </c>
      <c r="C20" s="4" t="s">
        <v>43</v>
      </c>
      <c r="D20" s="7">
        <v>1</v>
      </c>
      <c r="E20" s="63">
        <v>45265</v>
      </c>
      <c r="F20" s="6"/>
      <c r="G20" s="6">
        <v>20000</v>
      </c>
      <c r="H20" s="6">
        <v>1</v>
      </c>
      <c r="I20" s="62">
        <v>500</v>
      </c>
      <c r="J20" s="69">
        <f>G20+F20+(D20*E20)</f>
        <v>65265</v>
      </c>
      <c r="K20" s="33">
        <f>J20*I20*H20</f>
        <v>32632500</v>
      </c>
      <c r="L20" s="53"/>
      <c r="N20" s="43"/>
    </row>
    <row r="21" spans="1:14" s="2" customFormat="1" ht="18" customHeight="1" x14ac:dyDescent="0.25">
      <c r="A21" s="52" t="s">
        <v>45</v>
      </c>
      <c r="B21" s="64" t="s">
        <v>66</v>
      </c>
      <c r="C21" s="4"/>
      <c r="D21" s="5"/>
      <c r="E21" s="22"/>
      <c r="F21" s="6"/>
      <c r="G21" s="6"/>
      <c r="H21" s="6"/>
      <c r="I21" s="6"/>
      <c r="J21" s="33"/>
      <c r="K21" s="33"/>
      <c r="L21" s="53"/>
      <c r="N21" s="43"/>
    </row>
    <row r="22" spans="1:14" s="2" customFormat="1" ht="31.5" customHeight="1" x14ac:dyDescent="0.25">
      <c r="A22" s="54" t="s">
        <v>72</v>
      </c>
      <c r="B22" s="61" t="s">
        <v>48</v>
      </c>
      <c r="C22" s="4" t="s">
        <v>51</v>
      </c>
      <c r="D22" s="7">
        <v>2</v>
      </c>
      <c r="E22" s="63">
        <v>45265</v>
      </c>
      <c r="F22" s="6"/>
      <c r="G22" s="6"/>
      <c r="H22" s="6">
        <v>1</v>
      </c>
      <c r="I22" s="62">
        <v>500</v>
      </c>
      <c r="J22" s="69">
        <f>G22+F22+(D22*E22)</f>
        <v>90530</v>
      </c>
      <c r="K22" s="33">
        <f>J22*I22*H22</f>
        <v>45265000</v>
      </c>
      <c r="L22" s="53" t="s">
        <v>42</v>
      </c>
      <c r="N22" s="44"/>
    </row>
    <row r="23" spans="1:14" s="2" customFormat="1" ht="33" customHeight="1" x14ac:dyDescent="0.25">
      <c r="A23" s="54" t="s">
        <v>73</v>
      </c>
      <c r="B23" s="61" t="s">
        <v>50</v>
      </c>
      <c r="C23" s="4" t="s">
        <v>52</v>
      </c>
      <c r="D23" s="7">
        <v>2</v>
      </c>
      <c r="E23" s="63">
        <v>45265</v>
      </c>
      <c r="F23" s="6"/>
      <c r="G23" s="6"/>
      <c r="H23" s="6">
        <v>1</v>
      </c>
      <c r="I23" s="62">
        <v>500</v>
      </c>
      <c r="J23" s="69">
        <f>G23+F23+(D23*E23)</f>
        <v>90530</v>
      </c>
      <c r="K23" s="33">
        <f>J23*I23*H23</f>
        <v>45265000</v>
      </c>
      <c r="L23" s="53" t="s">
        <v>58</v>
      </c>
      <c r="N23" s="43"/>
    </row>
    <row r="24" spans="1:14" s="2" customFormat="1" ht="79.5" customHeight="1" x14ac:dyDescent="0.25">
      <c r="A24" s="54" t="s">
        <v>74</v>
      </c>
      <c r="B24" s="61" t="s">
        <v>71</v>
      </c>
      <c r="C24" s="4" t="s">
        <v>51</v>
      </c>
      <c r="D24" s="7">
        <v>1</v>
      </c>
      <c r="E24" s="63">
        <v>45265</v>
      </c>
      <c r="F24" s="6"/>
      <c r="G24" s="6"/>
      <c r="H24" s="6">
        <v>1</v>
      </c>
      <c r="I24" s="62">
        <v>500</v>
      </c>
      <c r="J24" s="69">
        <f>G24+F24+(D24*E24)</f>
        <v>45265</v>
      </c>
      <c r="K24" s="33">
        <f>J24*I24*H24</f>
        <v>22632500</v>
      </c>
      <c r="L24" s="53"/>
      <c r="N24" s="43"/>
    </row>
    <row r="25" spans="1:14" s="2" customFormat="1" ht="48" customHeight="1" x14ac:dyDescent="0.25">
      <c r="A25" s="54" t="s">
        <v>75</v>
      </c>
      <c r="B25" s="61" t="s">
        <v>55</v>
      </c>
      <c r="C25" s="4" t="s">
        <v>43</v>
      </c>
      <c r="D25" s="7">
        <v>1</v>
      </c>
      <c r="E25" s="63">
        <v>45265</v>
      </c>
      <c r="F25" s="6"/>
      <c r="G25" s="6">
        <v>20000</v>
      </c>
      <c r="H25" s="6">
        <v>1</v>
      </c>
      <c r="I25" s="62">
        <v>500</v>
      </c>
      <c r="J25" s="69">
        <f>G25+F25+(D25*E25)</f>
        <v>65265</v>
      </c>
      <c r="K25" s="33">
        <f>J25*I25*H25</f>
        <v>32632500</v>
      </c>
      <c r="L25" s="53"/>
      <c r="N25" s="43"/>
    </row>
    <row r="26" spans="1:14" s="2" customFormat="1" ht="18" customHeight="1" x14ac:dyDescent="0.25">
      <c r="A26" s="52" t="s">
        <v>46</v>
      </c>
      <c r="B26" s="64" t="s">
        <v>67</v>
      </c>
      <c r="C26" s="4"/>
      <c r="D26" s="5"/>
      <c r="E26" s="22"/>
      <c r="F26" s="6"/>
      <c r="G26" s="6"/>
      <c r="H26" s="6"/>
      <c r="I26" s="6"/>
      <c r="J26" s="33"/>
      <c r="K26" s="33"/>
      <c r="L26" s="53"/>
      <c r="N26" s="43"/>
    </row>
    <row r="27" spans="1:14" s="2" customFormat="1" ht="31.5" customHeight="1" x14ac:dyDescent="0.25">
      <c r="A27" s="54" t="s">
        <v>76</v>
      </c>
      <c r="B27" s="61" t="s">
        <v>48</v>
      </c>
      <c r="C27" s="4" t="s">
        <v>51</v>
      </c>
      <c r="D27" s="7">
        <v>2</v>
      </c>
      <c r="E27" s="63">
        <v>45265</v>
      </c>
      <c r="F27" s="6"/>
      <c r="G27" s="6"/>
      <c r="H27" s="6">
        <v>1</v>
      </c>
      <c r="I27" s="62">
        <v>500</v>
      </c>
      <c r="J27" s="69">
        <f>G27+F27+(D27*E27)</f>
        <v>90530</v>
      </c>
      <c r="K27" s="33">
        <f>J27*I27*H27</f>
        <v>45265000</v>
      </c>
      <c r="L27" s="53" t="s">
        <v>42</v>
      </c>
      <c r="N27" s="44"/>
    </row>
    <row r="28" spans="1:14" s="2" customFormat="1" ht="33" customHeight="1" x14ac:dyDescent="0.25">
      <c r="A28" s="54" t="s">
        <v>77</v>
      </c>
      <c r="B28" s="61" t="s">
        <v>50</v>
      </c>
      <c r="C28" s="4" t="s">
        <v>52</v>
      </c>
      <c r="D28" s="7">
        <v>2</v>
      </c>
      <c r="E28" s="63">
        <v>45265</v>
      </c>
      <c r="F28" s="6"/>
      <c r="G28" s="6"/>
      <c r="H28" s="6">
        <v>1</v>
      </c>
      <c r="I28" s="62">
        <v>500</v>
      </c>
      <c r="J28" s="69">
        <f>G28+F28+(D28*E28)</f>
        <v>90530</v>
      </c>
      <c r="K28" s="33">
        <f>J28*I28*H28</f>
        <v>45265000</v>
      </c>
      <c r="L28" s="53" t="s">
        <v>58</v>
      </c>
      <c r="N28" s="43"/>
    </row>
    <row r="29" spans="1:14" s="2" customFormat="1" ht="63.75" customHeight="1" x14ac:dyDescent="0.25">
      <c r="A29" s="54" t="s">
        <v>78</v>
      </c>
      <c r="B29" s="61" t="s">
        <v>53</v>
      </c>
      <c r="C29" s="4" t="s">
        <v>54</v>
      </c>
      <c r="D29" s="7">
        <v>2</v>
      </c>
      <c r="E29" s="63">
        <v>45265</v>
      </c>
      <c r="F29" s="6"/>
      <c r="G29" s="6"/>
      <c r="H29" s="6">
        <v>1</v>
      </c>
      <c r="I29" s="62">
        <v>500</v>
      </c>
      <c r="J29" s="69">
        <f>G29+F29+(D29*E29)</f>
        <v>90530</v>
      </c>
      <c r="K29" s="33">
        <f>J29*I29*H29</f>
        <v>45265000</v>
      </c>
      <c r="L29" s="53"/>
      <c r="N29" s="43"/>
    </row>
    <row r="30" spans="1:14" s="2" customFormat="1" ht="48" customHeight="1" x14ac:dyDescent="0.25">
      <c r="A30" s="54" t="s">
        <v>79</v>
      </c>
      <c r="B30" s="61" t="s">
        <v>55</v>
      </c>
      <c r="C30" s="4" t="s">
        <v>43</v>
      </c>
      <c r="D30" s="7">
        <v>1</v>
      </c>
      <c r="E30" s="63">
        <v>45265</v>
      </c>
      <c r="F30" s="6"/>
      <c r="G30" s="6">
        <v>20000</v>
      </c>
      <c r="H30" s="6">
        <v>1</v>
      </c>
      <c r="I30" s="62">
        <v>500</v>
      </c>
      <c r="J30" s="69">
        <f>G30+F30+(D30*E30)</f>
        <v>65265</v>
      </c>
      <c r="K30" s="33">
        <f>J30*I30*H30</f>
        <v>32632500</v>
      </c>
      <c r="L30" s="53"/>
      <c r="N30" s="43"/>
    </row>
    <row r="31" spans="1:14" s="2" customFormat="1" ht="18" customHeight="1" x14ac:dyDescent="0.25">
      <c r="A31" s="52" t="s">
        <v>47</v>
      </c>
      <c r="B31" s="81" t="s">
        <v>68</v>
      </c>
      <c r="C31" s="82"/>
      <c r="D31" s="82"/>
      <c r="E31" s="83"/>
      <c r="F31" s="6"/>
      <c r="G31" s="6"/>
      <c r="H31" s="6"/>
      <c r="I31" s="6"/>
      <c r="J31" s="69"/>
      <c r="K31" s="33"/>
      <c r="L31" s="53"/>
      <c r="N31" s="43"/>
    </row>
    <row r="32" spans="1:14" s="2" customFormat="1" ht="31.5" customHeight="1" x14ac:dyDescent="0.25">
      <c r="A32" s="54" t="s">
        <v>80</v>
      </c>
      <c r="B32" s="61" t="s">
        <v>48</v>
      </c>
      <c r="C32" s="4" t="s">
        <v>51</v>
      </c>
      <c r="D32" s="7">
        <v>2</v>
      </c>
      <c r="E32" s="63">
        <v>45265</v>
      </c>
      <c r="F32" s="6"/>
      <c r="G32" s="6"/>
      <c r="H32" s="6">
        <v>1</v>
      </c>
      <c r="I32" s="62">
        <v>500</v>
      </c>
      <c r="J32" s="69">
        <f>G32+F32+(D32*E32)</f>
        <v>90530</v>
      </c>
      <c r="K32" s="33">
        <f>J32*I32*H32</f>
        <v>45265000</v>
      </c>
      <c r="L32" s="53" t="s">
        <v>42</v>
      </c>
      <c r="N32" s="44"/>
    </row>
    <row r="33" spans="1:14" s="2" customFormat="1" ht="33" customHeight="1" x14ac:dyDescent="0.25">
      <c r="A33" s="54" t="s">
        <v>81</v>
      </c>
      <c r="B33" s="61" t="s">
        <v>50</v>
      </c>
      <c r="C33" s="4" t="s">
        <v>52</v>
      </c>
      <c r="D33" s="7">
        <v>2</v>
      </c>
      <c r="E33" s="63">
        <v>45265</v>
      </c>
      <c r="F33" s="6"/>
      <c r="G33" s="6"/>
      <c r="H33" s="6">
        <v>1</v>
      </c>
      <c r="I33" s="62">
        <v>500</v>
      </c>
      <c r="J33" s="69">
        <f>G33+F33+(D33*E33)</f>
        <v>90530</v>
      </c>
      <c r="K33" s="33">
        <f>J33*I33*H33</f>
        <v>45265000</v>
      </c>
      <c r="L33" s="53" t="s">
        <v>58</v>
      </c>
      <c r="N33" s="43"/>
    </row>
    <row r="34" spans="1:14" s="2" customFormat="1" ht="18" customHeight="1" x14ac:dyDescent="0.25">
      <c r="A34" s="52">
        <v>2</v>
      </c>
      <c r="B34" s="3" t="s">
        <v>7</v>
      </c>
      <c r="C34" s="4" t="s">
        <v>8</v>
      </c>
      <c r="D34" s="7">
        <v>1</v>
      </c>
      <c r="E34" s="63">
        <v>45265</v>
      </c>
      <c r="F34" s="6"/>
      <c r="G34" s="6"/>
      <c r="H34" s="6">
        <v>1</v>
      </c>
      <c r="I34" s="62">
        <v>9000</v>
      </c>
      <c r="J34" s="69">
        <f t="shared" ref="J34:J41" si="0">G34+F34+(D34*E34)</f>
        <v>45265</v>
      </c>
      <c r="K34" s="33">
        <f t="shared" ref="K34:K46" si="1">J34*I34*H34</f>
        <v>407385000</v>
      </c>
      <c r="L34" s="53"/>
    </row>
    <row r="35" spans="1:14" s="2" customFormat="1" ht="32.450000000000003" customHeight="1" x14ac:dyDescent="0.25">
      <c r="A35" s="55"/>
      <c r="B35" s="4"/>
      <c r="C35" s="4" t="s">
        <v>20</v>
      </c>
      <c r="D35" s="7">
        <v>1</v>
      </c>
      <c r="E35" s="63">
        <v>45265</v>
      </c>
      <c r="F35" s="6"/>
      <c r="G35" s="6">
        <v>15000</v>
      </c>
      <c r="H35" s="6">
        <v>1</v>
      </c>
      <c r="I35" s="62">
        <v>1000</v>
      </c>
      <c r="J35" s="69">
        <f t="shared" si="0"/>
        <v>60265</v>
      </c>
      <c r="K35" s="33">
        <f>J35*I35*H35</f>
        <v>60265000</v>
      </c>
      <c r="L35" s="53" t="s">
        <v>39</v>
      </c>
    </row>
    <row r="36" spans="1:14" s="2" customFormat="1" ht="18" customHeight="1" x14ac:dyDescent="0.25">
      <c r="A36" s="55"/>
      <c r="B36" s="4"/>
      <c r="C36" s="4" t="s">
        <v>21</v>
      </c>
      <c r="D36" s="7"/>
      <c r="E36" s="22"/>
      <c r="F36" s="6"/>
      <c r="G36" s="6"/>
      <c r="H36" s="6"/>
      <c r="I36" s="6"/>
      <c r="J36" s="33">
        <f t="shared" si="0"/>
        <v>0</v>
      </c>
      <c r="K36" s="33">
        <f t="shared" si="1"/>
        <v>0</v>
      </c>
      <c r="L36" s="53"/>
    </row>
    <row r="37" spans="1:14" s="2" customFormat="1" ht="31.5" customHeight="1" x14ac:dyDescent="0.25">
      <c r="A37" s="52">
        <v>3</v>
      </c>
      <c r="B37" s="3" t="s">
        <v>22</v>
      </c>
      <c r="C37" s="4"/>
      <c r="D37" s="7"/>
      <c r="E37" s="22"/>
      <c r="F37" s="6"/>
      <c r="G37" s="6"/>
      <c r="H37" s="6"/>
      <c r="I37" s="6"/>
      <c r="J37" s="33">
        <f t="shared" si="0"/>
        <v>0</v>
      </c>
      <c r="K37" s="33">
        <f t="shared" si="1"/>
        <v>0</v>
      </c>
      <c r="L37" s="53"/>
    </row>
    <row r="38" spans="1:14" s="2" customFormat="1" ht="27.75" customHeight="1" x14ac:dyDescent="0.25">
      <c r="A38" s="54" t="s">
        <v>26</v>
      </c>
      <c r="B38" s="4" t="s">
        <v>3</v>
      </c>
      <c r="C38" s="4"/>
      <c r="D38" s="7"/>
      <c r="E38" s="22"/>
      <c r="F38" s="6"/>
      <c r="G38" s="6">
        <v>150000</v>
      </c>
      <c r="H38" s="6">
        <v>1</v>
      </c>
      <c r="I38" s="62">
        <v>10000</v>
      </c>
      <c r="J38" s="33">
        <f t="shared" si="0"/>
        <v>150000</v>
      </c>
      <c r="K38" s="33">
        <f t="shared" si="1"/>
        <v>1500000000</v>
      </c>
      <c r="L38" s="53"/>
      <c r="M38" s="2">
        <f>+I38*J38</f>
        <v>1500000000</v>
      </c>
    </row>
    <row r="39" spans="1:14" s="2" customFormat="1" ht="18" customHeight="1" x14ac:dyDescent="0.25">
      <c r="A39" s="54" t="s">
        <v>25</v>
      </c>
      <c r="B39" s="4" t="s">
        <v>4</v>
      </c>
      <c r="C39" s="4"/>
      <c r="D39" s="7"/>
      <c r="E39" s="38"/>
      <c r="F39" s="6"/>
      <c r="G39" s="6"/>
      <c r="H39" s="6">
        <v>1</v>
      </c>
      <c r="I39" s="6"/>
      <c r="J39" s="33">
        <f t="shared" si="0"/>
        <v>0</v>
      </c>
      <c r="K39" s="33">
        <f t="shared" si="1"/>
        <v>0</v>
      </c>
      <c r="L39" s="53"/>
    </row>
    <row r="40" spans="1:14" s="2" customFormat="1" ht="18" customHeight="1" x14ac:dyDescent="0.25">
      <c r="A40" s="54" t="s">
        <v>24</v>
      </c>
      <c r="B40" s="4" t="s">
        <v>23</v>
      </c>
      <c r="C40" s="4"/>
      <c r="D40" s="7"/>
      <c r="E40" s="38"/>
      <c r="F40" s="6"/>
      <c r="G40" s="6"/>
      <c r="H40" s="6">
        <v>1</v>
      </c>
      <c r="I40" s="6"/>
      <c r="J40" s="33">
        <f t="shared" si="0"/>
        <v>0</v>
      </c>
      <c r="K40" s="33">
        <f t="shared" si="1"/>
        <v>0</v>
      </c>
      <c r="L40" s="53"/>
    </row>
    <row r="41" spans="1:14" s="2" customFormat="1" ht="63" x14ac:dyDescent="0.25">
      <c r="A41" s="52">
        <v>4</v>
      </c>
      <c r="B41" s="4" t="s">
        <v>35</v>
      </c>
      <c r="C41" s="4"/>
      <c r="D41" s="7">
        <v>0</v>
      </c>
      <c r="E41" s="63">
        <v>45265</v>
      </c>
      <c r="F41" s="6"/>
      <c r="G41" s="6"/>
      <c r="H41" s="6">
        <v>1</v>
      </c>
      <c r="I41" s="62"/>
      <c r="J41" s="33">
        <f t="shared" si="0"/>
        <v>0</v>
      </c>
      <c r="K41" s="33">
        <f t="shared" si="1"/>
        <v>0</v>
      </c>
      <c r="L41" s="53"/>
    </row>
    <row r="42" spans="1:14" s="2" customFormat="1" ht="32.25" customHeight="1" x14ac:dyDescent="0.25">
      <c r="A42" s="52">
        <v>5</v>
      </c>
      <c r="B42" s="4" t="s">
        <v>34</v>
      </c>
      <c r="C42" s="4"/>
      <c r="D42" s="7"/>
      <c r="E42" s="22"/>
      <c r="F42" s="6"/>
      <c r="G42" s="6"/>
      <c r="H42" s="6">
        <v>1</v>
      </c>
      <c r="I42" s="6"/>
      <c r="J42" s="33">
        <f>G42+F42+(D42*E42)</f>
        <v>0</v>
      </c>
      <c r="K42" s="33">
        <f t="shared" si="1"/>
        <v>0</v>
      </c>
      <c r="L42" s="53"/>
    </row>
    <row r="43" spans="1:14" s="2" customFormat="1" ht="22.5" customHeight="1" x14ac:dyDescent="0.25">
      <c r="A43" s="52">
        <v>6</v>
      </c>
      <c r="B43" s="3" t="s">
        <v>9</v>
      </c>
      <c r="C43" s="4" t="s">
        <v>8</v>
      </c>
      <c r="D43" s="7">
        <v>1</v>
      </c>
      <c r="E43" s="63">
        <v>45265</v>
      </c>
      <c r="F43" s="6"/>
      <c r="G43" s="6"/>
      <c r="H43" s="6">
        <v>1</v>
      </c>
      <c r="I43" s="62">
        <v>10000</v>
      </c>
      <c r="J43" s="33">
        <f>G43+F43+(D43*E43)</f>
        <v>45265</v>
      </c>
      <c r="K43" s="33">
        <f t="shared" si="1"/>
        <v>452650000</v>
      </c>
      <c r="L43" s="53"/>
      <c r="M43" s="39">
        <f>+I43+500</f>
        <v>10500</v>
      </c>
    </row>
    <row r="44" spans="1:14" s="2" customFormat="1" ht="33.75" customHeight="1" x14ac:dyDescent="0.25">
      <c r="A44" s="47"/>
      <c r="B44" s="4"/>
      <c r="C44" s="4" t="s">
        <v>20</v>
      </c>
      <c r="D44" s="7">
        <v>1</v>
      </c>
      <c r="E44" s="63">
        <v>45265</v>
      </c>
      <c r="F44" s="6"/>
      <c r="G44" s="6">
        <v>15000</v>
      </c>
      <c r="H44" s="6">
        <v>1</v>
      </c>
      <c r="I44" s="62"/>
      <c r="J44" s="33">
        <f>G44+F44+(D44*E44)</f>
        <v>60265</v>
      </c>
      <c r="K44" s="33">
        <f>J44*I44*H44</f>
        <v>0</v>
      </c>
      <c r="L44" s="53" t="s">
        <v>39</v>
      </c>
    </row>
    <row r="45" spans="1:14" s="2" customFormat="1" ht="18" customHeight="1" x14ac:dyDescent="0.25">
      <c r="A45" s="47"/>
      <c r="B45" s="4"/>
      <c r="C45" s="4" t="s">
        <v>21</v>
      </c>
      <c r="D45" s="7"/>
      <c r="E45" s="22"/>
      <c r="F45" s="6"/>
      <c r="G45" s="6"/>
      <c r="H45" s="6">
        <v>1</v>
      </c>
      <c r="I45" s="6"/>
      <c r="J45" s="33">
        <f>G45+F45+(D45*E45)</f>
        <v>0</v>
      </c>
      <c r="K45" s="33">
        <f t="shared" si="1"/>
        <v>0</v>
      </c>
      <c r="L45" s="53"/>
    </row>
    <row r="46" spans="1:14" s="2" customFormat="1" ht="15.75" x14ac:dyDescent="0.25">
      <c r="A46" s="56"/>
      <c r="B46" s="4"/>
      <c r="C46" s="4" t="s">
        <v>6</v>
      </c>
      <c r="D46" s="7"/>
      <c r="E46" s="22"/>
      <c r="F46" s="6"/>
      <c r="G46" s="6"/>
      <c r="H46" s="6">
        <v>1</v>
      </c>
      <c r="I46" s="6"/>
      <c r="J46" s="33">
        <f>G46+F46+(D46*E46)</f>
        <v>0</v>
      </c>
      <c r="K46" s="33">
        <f t="shared" si="1"/>
        <v>0</v>
      </c>
      <c r="L46" s="53"/>
    </row>
    <row r="47" spans="1:14" s="2" customFormat="1" ht="18" customHeight="1" x14ac:dyDescent="0.25">
      <c r="A47" s="54"/>
      <c r="B47" s="80" t="s">
        <v>1</v>
      </c>
      <c r="C47" s="80"/>
      <c r="D47" s="57"/>
      <c r="E47" s="58"/>
      <c r="F47" s="58">
        <f>SUM(F11:F46)</f>
        <v>0</v>
      </c>
      <c r="G47" s="58">
        <f>SUM(G11:G46)</f>
        <v>260000</v>
      </c>
      <c r="H47" s="59"/>
      <c r="I47" s="58"/>
      <c r="J47" s="60">
        <f>SUM(J11:J46)</f>
        <v>1753745</v>
      </c>
      <c r="K47" s="60">
        <f>SUM(K11:K46)</f>
        <v>5643055000</v>
      </c>
      <c r="L47" s="58"/>
    </row>
    <row r="48" spans="1:14" s="2" customFormat="1" ht="18" customHeight="1" x14ac:dyDescent="0.25">
      <c r="A48" s="9"/>
      <c r="B48" s="10"/>
      <c r="C48" s="10"/>
      <c r="D48" s="11"/>
      <c r="E48" s="12"/>
      <c r="F48" s="12"/>
      <c r="G48" s="12"/>
      <c r="H48" s="13"/>
      <c r="I48" s="12"/>
      <c r="J48" s="12"/>
      <c r="K48" s="12"/>
      <c r="L48" s="12"/>
    </row>
    <row r="49" spans="1:14" s="2" customFormat="1" ht="18" customHeight="1" x14ac:dyDescent="0.25">
      <c r="A49" s="19" t="s">
        <v>11</v>
      </c>
      <c r="B49" s="78" t="s">
        <v>41</v>
      </c>
      <c r="C49" s="78"/>
      <c r="D49" s="78"/>
      <c r="E49" s="78"/>
      <c r="F49" s="78"/>
      <c r="G49" s="78"/>
      <c r="H49" s="78"/>
      <c r="I49" s="78"/>
      <c r="J49" s="78"/>
      <c r="K49" s="78"/>
      <c r="L49" s="78"/>
    </row>
    <row r="50" spans="1:14" s="2" customFormat="1" ht="20.100000000000001" customHeight="1" x14ac:dyDescent="0.25">
      <c r="A50" s="24"/>
      <c r="B50" s="23"/>
      <c r="C50" s="23"/>
      <c r="D50" s="25"/>
      <c r="E50" s="26"/>
      <c r="F50" s="23"/>
      <c r="G50" s="23"/>
      <c r="H50" s="23"/>
      <c r="I50" s="23"/>
      <c r="J50" s="23"/>
      <c r="K50" s="23"/>
      <c r="L50" s="23"/>
    </row>
    <row r="51" spans="1:14" s="45" customFormat="1" ht="92.25" customHeight="1" x14ac:dyDescent="0.25">
      <c r="A51" s="47" t="s">
        <v>0</v>
      </c>
      <c r="B51" s="47" t="s">
        <v>15</v>
      </c>
      <c r="C51" s="47" t="s">
        <v>18</v>
      </c>
      <c r="D51" s="48" t="s">
        <v>28</v>
      </c>
      <c r="E51" s="49" t="s">
        <v>29</v>
      </c>
      <c r="F51" s="50" t="s">
        <v>30</v>
      </c>
      <c r="G51" s="48" t="s">
        <v>31</v>
      </c>
      <c r="H51" s="48" t="s">
        <v>19</v>
      </c>
      <c r="I51" s="48" t="s">
        <v>17</v>
      </c>
      <c r="J51" s="48" t="s">
        <v>32</v>
      </c>
      <c r="K51" s="48" t="s">
        <v>33</v>
      </c>
      <c r="L51" s="48" t="s">
        <v>5</v>
      </c>
    </row>
    <row r="52" spans="1:14" s="2" customFormat="1" ht="48.75" customHeight="1" x14ac:dyDescent="0.25">
      <c r="A52" s="52">
        <v>1</v>
      </c>
      <c r="B52" s="3" t="s">
        <v>2</v>
      </c>
      <c r="C52" s="4"/>
      <c r="D52" s="5"/>
      <c r="E52" s="22"/>
      <c r="F52" s="6"/>
      <c r="G52" s="6"/>
      <c r="H52" s="6"/>
      <c r="I52" s="6"/>
      <c r="J52" s="6"/>
      <c r="K52" s="6"/>
      <c r="L52" s="53"/>
    </row>
    <row r="53" spans="1:14" s="2" customFormat="1" ht="18" customHeight="1" x14ac:dyDescent="0.25">
      <c r="A53" s="52" t="s">
        <v>14</v>
      </c>
      <c r="B53" s="64" t="s">
        <v>60</v>
      </c>
      <c r="C53" s="4"/>
      <c r="D53" s="5"/>
      <c r="E53" s="22"/>
      <c r="F53" s="6"/>
      <c r="G53" s="6"/>
      <c r="H53" s="6"/>
      <c r="I53" s="6"/>
      <c r="J53" s="33"/>
      <c r="K53" s="33"/>
      <c r="L53" s="53"/>
      <c r="N53" s="43"/>
    </row>
    <row r="54" spans="1:14" s="2" customFormat="1" ht="62.25" customHeight="1" x14ac:dyDescent="0.25">
      <c r="A54" s="54" t="s">
        <v>61</v>
      </c>
      <c r="B54" s="61" t="s">
        <v>85</v>
      </c>
      <c r="C54" s="4" t="s">
        <v>51</v>
      </c>
      <c r="D54" s="7">
        <v>1.5</v>
      </c>
      <c r="E54" s="63">
        <v>45265</v>
      </c>
      <c r="F54" s="6"/>
      <c r="G54" s="6"/>
      <c r="H54" s="6">
        <v>1</v>
      </c>
      <c r="I54" s="62">
        <v>8000</v>
      </c>
      <c r="J54" s="69">
        <f>G54+F54+(D54*E54)</f>
        <v>67897.5</v>
      </c>
      <c r="K54" s="33">
        <f>J54*I54*H54</f>
        <v>543180000</v>
      </c>
      <c r="L54" s="53" t="s">
        <v>42</v>
      </c>
      <c r="M54" s="2">
        <f>+E54*D54</f>
        <v>67897.5</v>
      </c>
      <c r="N54" s="44">
        <f>+J54*I54</f>
        <v>543180000</v>
      </c>
    </row>
    <row r="55" spans="1:14" s="2" customFormat="1" ht="62.25" customHeight="1" x14ac:dyDescent="0.25">
      <c r="A55" s="54" t="s">
        <v>62</v>
      </c>
      <c r="B55" s="72" t="s">
        <v>87</v>
      </c>
      <c r="C55" s="4" t="s">
        <v>52</v>
      </c>
      <c r="D55" s="7">
        <v>1.5</v>
      </c>
      <c r="E55" s="63">
        <v>45265</v>
      </c>
      <c r="F55" s="6"/>
      <c r="G55" s="6"/>
      <c r="H55" s="6">
        <v>1</v>
      </c>
      <c r="I55" s="62">
        <v>8000</v>
      </c>
      <c r="J55" s="69">
        <f>G55+F55+(D55*E55)</f>
        <v>67897.5</v>
      </c>
      <c r="K55" s="33">
        <f>J55*I55*H55</f>
        <v>543180000</v>
      </c>
      <c r="L55" s="53" t="s">
        <v>58</v>
      </c>
      <c r="N55" s="43"/>
    </row>
    <row r="56" spans="1:14" s="2" customFormat="1" ht="285.75" customHeight="1" x14ac:dyDescent="0.25">
      <c r="A56" s="54" t="s">
        <v>63</v>
      </c>
      <c r="B56" s="71" t="s">
        <v>88</v>
      </c>
      <c r="C56" s="4" t="s">
        <v>54</v>
      </c>
      <c r="D56" s="7">
        <v>2</v>
      </c>
      <c r="E56" s="63">
        <v>45265</v>
      </c>
      <c r="F56" s="6"/>
      <c r="G56" s="6"/>
      <c r="H56" s="6">
        <v>1</v>
      </c>
      <c r="I56" s="62">
        <v>8000</v>
      </c>
      <c r="J56" s="69">
        <f>G56+F56+(D56*E56)</f>
        <v>90530</v>
      </c>
      <c r="K56" s="33">
        <f>J56*I56*H56</f>
        <v>724240000</v>
      </c>
      <c r="L56" s="53"/>
      <c r="N56" s="43"/>
    </row>
    <row r="57" spans="1:14" s="2" customFormat="1" ht="125.25" customHeight="1" x14ac:dyDescent="0.25">
      <c r="A57" s="54" t="s">
        <v>64</v>
      </c>
      <c r="B57" s="73" t="s">
        <v>89</v>
      </c>
      <c r="C57" s="4" t="s">
        <v>43</v>
      </c>
      <c r="D57" s="7">
        <v>1</v>
      </c>
      <c r="E57" s="63">
        <v>45265</v>
      </c>
      <c r="F57" s="6"/>
      <c r="G57" s="6">
        <v>20000</v>
      </c>
      <c r="H57" s="6">
        <v>1</v>
      </c>
      <c r="I57" s="62">
        <v>8000</v>
      </c>
      <c r="J57" s="69">
        <f>G57+F57+(D57*E57)</f>
        <v>65265</v>
      </c>
      <c r="K57" s="33">
        <f>J57*I57*H57</f>
        <v>522120000</v>
      </c>
      <c r="L57" s="53"/>
      <c r="N57" s="43"/>
    </row>
    <row r="58" spans="1:14" s="2" customFormat="1" ht="18" customHeight="1" x14ac:dyDescent="0.25">
      <c r="A58" s="52" t="s">
        <v>44</v>
      </c>
      <c r="B58" s="64" t="s">
        <v>65</v>
      </c>
      <c r="C58" s="65"/>
      <c r="D58" s="66"/>
      <c r="E58" s="67"/>
      <c r="F58" s="68"/>
      <c r="G58" s="68"/>
      <c r="H58" s="68"/>
      <c r="I58" s="68"/>
      <c r="J58" s="33"/>
      <c r="K58" s="33"/>
      <c r="L58" s="53"/>
      <c r="N58" s="43"/>
    </row>
    <row r="59" spans="1:14" s="2" customFormat="1" ht="70.5" customHeight="1" x14ac:dyDescent="0.25">
      <c r="A59" s="54" t="s">
        <v>69</v>
      </c>
      <c r="B59" s="61" t="s">
        <v>85</v>
      </c>
      <c r="C59" s="4" t="s">
        <v>51</v>
      </c>
      <c r="D59" s="7">
        <v>1.5</v>
      </c>
      <c r="E59" s="63">
        <v>45265</v>
      </c>
      <c r="F59" s="6"/>
      <c r="G59" s="6"/>
      <c r="H59" s="6">
        <v>1</v>
      </c>
      <c r="I59" s="62">
        <v>500</v>
      </c>
      <c r="J59" s="69">
        <f>G59+F59+(D59*E59)</f>
        <v>67897.5</v>
      </c>
      <c r="K59" s="33">
        <f>J59*I59*H59</f>
        <v>33948750</v>
      </c>
      <c r="L59" s="53" t="s">
        <v>42</v>
      </c>
      <c r="N59" s="44"/>
    </row>
    <row r="60" spans="1:14" s="2" customFormat="1" ht="70.5" customHeight="1" x14ac:dyDescent="0.25">
      <c r="A60" s="54" t="s">
        <v>70</v>
      </c>
      <c r="B60" s="72" t="s">
        <v>87</v>
      </c>
      <c r="C60" s="4" t="s">
        <v>52</v>
      </c>
      <c r="D60" s="7">
        <v>1.5</v>
      </c>
      <c r="E60" s="63">
        <v>45265</v>
      </c>
      <c r="F60" s="6"/>
      <c r="G60" s="6"/>
      <c r="H60" s="6">
        <v>1</v>
      </c>
      <c r="I60" s="62">
        <v>500</v>
      </c>
      <c r="J60" s="69">
        <f>G60+F60+(D60*E60)</f>
        <v>67897.5</v>
      </c>
      <c r="K60" s="33">
        <f>J60*I60*H60</f>
        <v>33948750</v>
      </c>
      <c r="L60" s="53" t="s">
        <v>58</v>
      </c>
      <c r="N60" s="43"/>
    </row>
    <row r="61" spans="1:14" s="2" customFormat="1" ht="128.25" customHeight="1" x14ac:dyDescent="0.25">
      <c r="A61" s="54" t="s">
        <v>63</v>
      </c>
      <c r="B61" s="73" t="s">
        <v>89</v>
      </c>
      <c r="C61" s="4" t="s">
        <v>43</v>
      </c>
      <c r="D61" s="7">
        <v>1</v>
      </c>
      <c r="E61" s="63">
        <v>45265</v>
      </c>
      <c r="F61" s="6"/>
      <c r="G61" s="6">
        <v>20000</v>
      </c>
      <c r="H61" s="6">
        <v>1</v>
      </c>
      <c r="I61" s="62">
        <v>500</v>
      </c>
      <c r="J61" s="69">
        <f>G61+F61+(D61*E61)</f>
        <v>65265</v>
      </c>
      <c r="K61" s="33">
        <f>J61*I61*H61</f>
        <v>32632500</v>
      </c>
      <c r="L61" s="53"/>
      <c r="N61" s="43"/>
    </row>
    <row r="62" spans="1:14" s="2" customFormat="1" ht="18" customHeight="1" x14ac:dyDescent="0.25">
      <c r="A62" s="52" t="s">
        <v>45</v>
      </c>
      <c r="B62" s="64" t="s">
        <v>66</v>
      </c>
      <c r="C62" s="4"/>
      <c r="D62" s="5"/>
      <c r="E62" s="22"/>
      <c r="F62" s="6"/>
      <c r="G62" s="6"/>
      <c r="H62" s="6"/>
      <c r="I62" s="6"/>
      <c r="J62" s="33"/>
      <c r="K62" s="33"/>
      <c r="L62" s="53"/>
      <c r="N62" s="43"/>
    </row>
    <row r="63" spans="1:14" s="2" customFormat="1" ht="67.5" customHeight="1" x14ac:dyDescent="0.25">
      <c r="A63" s="54" t="s">
        <v>72</v>
      </c>
      <c r="B63" s="61" t="s">
        <v>85</v>
      </c>
      <c r="C63" s="4" t="s">
        <v>51</v>
      </c>
      <c r="D63" s="7">
        <v>1.5</v>
      </c>
      <c r="E63" s="63">
        <v>45265</v>
      </c>
      <c r="F63" s="6"/>
      <c r="G63" s="6"/>
      <c r="H63" s="6">
        <v>1</v>
      </c>
      <c r="I63" s="62">
        <v>500</v>
      </c>
      <c r="J63" s="69">
        <f>G63+F63+(D63*E63)</f>
        <v>67897.5</v>
      </c>
      <c r="K63" s="33">
        <f>J63*I63*H63</f>
        <v>33948750</v>
      </c>
      <c r="L63" s="53" t="s">
        <v>42</v>
      </c>
      <c r="N63" s="44"/>
    </row>
    <row r="64" spans="1:14" s="2" customFormat="1" ht="61.5" customHeight="1" x14ac:dyDescent="0.25">
      <c r="A64" s="54" t="s">
        <v>73</v>
      </c>
      <c r="B64" s="72" t="s">
        <v>87</v>
      </c>
      <c r="C64" s="4" t="s">
        <v>52</v>
      </c>
      <c r="D64" s="7">
        <v>1.5</v>
      </c>
      <c r="E64" s="63">
        <v>45265</v>
      </c>
      <c r="F64" s="6"/>
      <c r="G64" s="6"/>
      <c r="H64" s="6">
        <v>1</v>
      </c>
      <c r="I64" s="62">
        <v>500</v>
      </c>
      <c r="J64" s="69">
        <f>G64+F64+(D64*E64)</f>
        <v>67897.5</v>
      </c>
      <c r="K64" s="33">
        <f>J64*I64*H64</f>
        <v>33948750</v>
      </c>
      <c r="L64" s="53" t="s">
        <v>58</v>
      </c>
      <c r="N64" s="43"/>
    </row>
    <row r="65" spans="1:16" s="2" customFormat="1" ht="132" customHeight="1" x14ac:dyDescent="0.25">
      <c r="A65" s="54" t="s">
        <v>74</v>
      </c>
      <c r="B65" s="71" t="s">
        <v>90</v>
      </c>
      <c r="C65" s="4" t="s">
        <v>51</v>
      </c>
      <c r="D65" s="7">
        <v>1</v>
      </c>
      <c r="E65" s="63">
        <v>45265</v>
      </c>
      <c r="F65" s="6"/>
      <c r="G65" s="6"/>
      <c r="H65" s="6">
        <v>1</v>
      </c>
      <c r="I65" s="62">
        <v>500</v>
      </c>
      <c r="J65" s="69">
        <f>G65+F65+(D65*E65)</f>
        <v>45265</v>
      </c>
      <c r="K65" s="33">
        <f>J65*I65*H65</f>
        <v>22632500</v>
      </c>
      <c r="L65" s="53"/>
      <c r="N65" s="43"/>
    </row>
    <row r="66" spans="1:16" s="2" customFormat="1" ht="128.25" customHeight="1" x14ac:dyDescent="0.25">
      <c r="A66" s="54" t="s">
        <v>75</v>
      </c>
      <c r="B66" s="73" t="s">
        <v>89</v>
      </c>
      <c r="C66" s="4" t="s">
        <v>43</v>
      </c>
      <c r="D66" s="7">
        <v>1</v>
      </c>
      <c r="E66" s="63">
        <v>45265</v>
      </c>
      <c r="F66" s="6"/>
      <c r="G66" s="6">
        <v>20000</v>
      </c>
      <c r="H66" s="6">
        <v>1</v>
      </c>
      <c r="I66" s="62">
        <v>500</v>
      </c>
      <c r="J66" s="69">
        <f>G66+F66+(D66*E66)</f>
        <v>65265</v>
      </c>
      <c r="K66" s="33">
        <f>J66*I66*H66</f>
        <v>32632500</v>
      </c>
      <c r="L66" s="53"/>
      <c r="N66" s="43"/>
    </row>
    <row r="67" spans="1:16" s="2" customFormat="1" ht="18" customHeight="1" x14ac:dyDescent="0.25">
      <c r="A67" s="52" t="s">
        <v>46</v>
      </c>
      <c r="B67" s="64" t="s">
        <v>67</v>
      </c>
      <c r="C67" s="4"/>
      <c r="D67" s="5"/>
      <c r="E67" s="22"/>
      <c r="F67" s="6"/>
      <c r="G67" s="6"/>
      <c r="H67" s="6"/>
      <c r="I67" s="6"/>
      <c r="J67" s="33"/>
      <c r="K67" s="33"/>
      <c r="L67" s="53"/>
      <c r="N67" s="43"/>
    </row>
    <row r="68" spans="1:16" s="2" customFormat="1" ht="65.25" customHeight="1" x14ac:dyDescent="0.25">
      <c r="A68" s="54" t="s">
        <v>76</v>
      </c>
      <c r="B68" s="61" t="s">
        <v>85</v>
      </c>
      <c r="C68" s="4" t="s">
        <v>51</v>
      </c>
      <c r="D68" s="7">
        <v>1.5</v>
      </c>
      <c r="E68" s="63">
        <v>45265</v>
      </c>
      <c r="F68" s="6"/>
      <c r="G68" s="6"/>
      <c r="H68" s="6">
        <v>1</v>
      </c>
      <c r="I68" s="62">
        <v>500</v>
      </c>
      <c r="J68" s="69">
        <f>G68+F68+(D68*E68)</f>
        <v>67897.5</v>
      </c>
      <c r="K68" s="33">
        <f>J68*I68*H68</f>
        <v>33948750</v>
      </c>
      <c r="L68" s="53" t="s">
        <v>42</v>
      </c>
      <c r="N68" s="44"/>
    </row>
    <row r="69" spans="1:16" s="2" customFormat="1" ht="63" customHeight="1" x14ac:dyDescent="0.25">
      <c r="A69" s="54" t="s">
        <v>77</v>
      </c>
      <c r="B69" s="72" t="s">
        <v>87</v>
      </c>
      <c r="C69" s="4" t="s">
        <v>52</v>
      </c>
      <c r="D69" s="7">
        <v>1.5</v>
      </c>
      <c r="E69" s="63">
        <v>45265</v>
      </c>
      <c r="F69" s="6"/>
      <c r="G69" s="6"/>
      <c r="H69" s="6">
        <v>1</v>
      </c>
      <c r="I69" s="62">
        <v>500</v>
      </c>
      <c r="J69" s="69">
        <f>G69+F69+(D69*E69)</f>
        <v>67897.5</v>
      </c>
      <c r="K69" s="33">
        <f>J69*I69*H69</f>
        <v>33948750</v>
      </c>
      <c r="L69" s="53" t="s">
        <v>58</v>
      </c>
      <c r="N69" s="43"/>
    </row>
    <row r="70" spans="1:16" s="2" customFormat="1" ht="252" customHeight="1" x14ac:dyDescent="0.25">
      <c r="A70" s="54" t="s">
        <v>78</v>
      </c>
      <c r="B70" s="71" t="s">
        <v>88</v>
      </c>
      <c r="C70" s="4" t="s">
        <v>54</v>
      </c>
      <c r="D70" s="7">
        <v>2</v>
      </c>
      <c r="E70" s="63">
        <v>45265</v>
      </c>
      <c r="F70" s="6"/>
      <c r="G70" s="6"/>
      <c r="H70" s="6">
        <v>1</v>
      </c>
      <c r="I70" s="62">
        <v>500</v>
      </c>
      <c r="J70" s="69">
        <f>G70+F70+(D70*E70)</f>
        <v>90530</v>
      </c>
      <c r="K70" s="33">
        <f>J70*I70*H70</f>
        <v>45265000</v>
      </c>
      <c r="L70" s="53"/>
      <c r="N70" s="43"/>
    </row>
    <row r="71" spans="1:16" s="2" customFormat="1" ht="126" customHeight="1" x14ac:dyDescent="0.25">
      <c r="A71" s="54" t="s">
        <v>79</v>
      </c>
      <c r="B71" s="73" t="s">
        <v>89</v>
      </c>
      <c r="C71" s="4" t="s">
        <v>43</v>
      </c>
      <c r="D71" s="7">
        <v>1</v>
      </c>
      <c r="E71" s="63">
        <v>45265</v>
      </c>
      <c r="F71" s="6"/>
      <c r="G71" s="6">
        <v>20000</v>
      </c>
      <c r="H71" s="6">
        <v>1</v>
      </c>
      <c r="I71" s="62">
        <v>500</v>
      </c>
      <c r="J71" s="69">
        <f>G71+F71+(D71*E71)</f>
        <v>65265</v>
      </c>
      <c r="K71" s="33">
        <f>J71*I71*H71</f>
        <v>32632500</v>
      </c>
      <c r="L71" s="53"/>
      <c r="N71" s="43"/>
    </row>
    <row r="72" spans="1:16" s="2" customFormat="1" ht="18" customHeight="1" x14ac:dyDescent="0.25">
      <c r="A72" s="52" t="s">
        <v>47</v>
      </c>
      <c r="B72" s="81" t="s">
        <v>68</v>
      </c>
      <c r="C72" s="82"/>
      <c r="D72" s="82"/>
      <c r="E72" s="83"/>
      <c r="F72" s="6"/>
      <c r="G72" s="6"/>
      <c r="H72" s="6"/>
      <c r="I72" s="6"/>
      <c r="J72" s="69"/>
      <c r="K72" s="33"/>
      <c r="L72" s="53"/>
      <c r="N72" s="43"/>
    </row>
    <row r="73" spans="1:16" s="2" customFormat="1" ht="61.5" customHeight="1" x14ac:dyDescent="0.25">
      <c r="A73" s="54" t="s">
        <v>80</v>
      </c>
      <c r="B73" s="61" t="s">
        <v>85</v>
      </c>
      <c r="C73" s="4" t="s">
        <v>51</v>
      </c>
      <c r="D73" s="7">
        <v>1.5</v>
      </c>
      <c r="E73" s="63">
        <v>45265</v>
      </c>
      <c r="F73" s="6"/>
      <c r="G73" s="6"/>
      <c r="H73" s="6">
        <v>1</v>
      </c>
      <c r="I73" s="62">
        <v>500</v>
      </c>
      <c r="J73" s="69">
        <f>G73+F73+(D73*E73)</f>
        <v>67897.5</v>
      </c>
      <c r="K73" s="33">
        <f>J73*I73*H73</f>
        <v>33948750</v>
      </c>
      <c r="L73" s="53" t="s">
        <v>42</v>
      </c>
      <c r="N73" s="44"/>
    </row>
    <row r="74" spans="1:16" s="2" customFormat="1" ht="60.75" customHeight="1" x14ac:dyDescent="0.25">
      <c r="A74" s="54" t="s">
        <v>81</v>
      </c>
      <c r="B74" s="72" t="s">
        <v>87</v>
      </c>
      <c r="C74" s="4" t="s">
        <v>52</v>
      </c>
      <c r="D74" s="7">
        <v>1.5</v>
      </c>
      <c r="E74" s="63">
        <v>45265</v>
      </c>
      <c r="F74" s="6"/>
      <c r="G74" s="6"/>
      <c r="H74" s="6">
        <v>1</v>
      </c>
      <c r="I74" s="62">
        <v>500</v>
      </c>
      <c r="J74" s="69">
        <f>G74+F74+(D74*E74)</f>
        <v>67897.5</v>
      </c>
      <c r="K74" s="33">
        <f>J74*I74*H74</f>
        <v>33948750</v>
      </c>
      <c r="L74" s="53" t="s">
        <v>58</v>
      </c>
      <c r="N74" s="43"/>
    </row>
    <row r="75" spans="1:16" s="2" customFormat="1" ht="36" customHeight="1" x14ac:dyDescent="0.25">
      <c r="A75" s="52">
        <v>2</v>
      </c>
      <c r="B75" s="3" t="s">
        <v>7</v>
      </c>
      <c r="C75" s="4" t="s">
        <v>8</v>
      </c>
      <c r="D75" s="7">
        <v>1</v>
      </c>
      <c r="E75" s="63">
        <v>45265</v>
      </c>
      <c r="F75" s="6"/>
      <c r="G75" s="6"/>
      <c r="H75" s="6">
        <v>1</v>
      </c>
      <c r="I75" s="62">
        <v>8000</v>
      </c>
      <c r="J75" s="33">
        <f t="shared" ref="J75:J85" si="2">G75+F75+(D75*E75)</f>
        <v>45265</v>
      </c>
      <c r="K75" s="33">
        <f t="shared" ref="K75:K87" si="3">J75*I75*H75</f>
        <v>362120000</v>
      </c>
      <c r="L75" s="53"/>
    </row>
    <row r="76" spans="1:16" s="2" customFormat="1" ht="27" customHeight="1" x14ac:dyDescent="0.25">
      <c r="A76" s="55"/>
      <c r="B76" s="4"/>
      <c r="C76" s="4" t="s">
        <v>20</v>
      </c>
      <c r="D76" s="7">
        <v>1</v>
      </c>
      <c r="E76" s="63">
        <v>45265</v>
      </c>
      <c r="F76" s="6"/>
      <c r="G76" s="6">
        <v>15000</v>
      </c>
      <c r="H76" s="6">
        <v>1</v>
      </c>
      <c r="I76" s="62">
        <v>1000</v>
      </c>
      <c r="J76" s="33">
        <f t="shared" si="2"/>
        <v>60265</v>
      </c>
      <c r="K76" s="33">
        <f t="shared" si="3"/>
        <v>60265000</v>
      </c>
      <c r="L76" s="53" t="s">
        <v>39</v>
      </c>
      <c r="P76" s="39"/>
    </row>
    <row r="77" spans="1:16" s="2" customFormat="1" ht="20.100000000000001" customHeight="1" x14ac:dyDescent="0.25">
      <c r="A77" s="55"/>
      <c r="B77" s="4"/>
      <c r="C77" s="4" t="s">
        <v>21</v>
      </c>
      <c r="D77" s="7">
        <v>1</v>
      </c>
      <c r="E77" s="63">
        <v>45265</v>
      </c>
      <c r="F77" s="6"/>
      <c r="G77" s="6"/>
      <c r="H77" s="6">
        <v>1</v>
      </c>
      <c r="I77" s="62">
        <v>1000</v>
      </c>
      <c r="J77" s="33">
        <f t="shared" si="2"/>
        <v>45265</v>
      </c>
      <c r="K77" s="33">
        <f t="shared" si="3"/>
        <v>45265000</v>
      </c>
      <c r="L77" s="53"/>
    </row>
    <row r="78" spans="1:16" s="2" customFormat="1" ht="30" customHeight="1" x14ac:dyDescent="0.25">
      <c r="A78" s="52">
        <v>3</v>
      </c>
      <c r="B78" s="3" t="s">
        <v>22</v>
      </c>
      <c r="C78" s="4"/>
      <c r="D78" s="7"/>
      <c r="E78" s="37"/>
      <c r="F78" s="6"/>
      <c r="G78" s="6"/>
      <c r="H78" s="6">
        <v>1</v>
      </c>
      <c r="I78" s="6"/>
      <c r="J78" s="33">
        <f t="shared" si="2"/>
        <v>0</v>
      </c>
      <c r="K78" s="33">
        <f t="shared" si="3"/>
        <v>0</v>
      </c>
      <c r="L78" s="53"/>
    </row>
    <row r="79" spans="1:16" s="2" customFormat="1" ht="20.100000000000001" customHeight="1" x14ac:dyDescent="0.25">
      <c r="A79" s="54" t="s">
        <v>26</v>
      </c>
      <c r="B79" s="4" t="s">
        <v>3</v>
      </c>
      <c r="C79" s="4"/>
      <c r="D79" s="7"/>
      <c r="E79" s="37"/>
      <c r="F79" s="6"/>
      <c r="G79" s="6">
        <v>150000</v>
      </c>
      <c r="H79" s="6">
        <v>1</v>
      </c>
      <c r="I79" s="62">
        <v>10000</v>
      </c>
      <c r="J79" s="33">
        <f t="shared" si="2"/>
        <v>150000</v>
      </c>
      <c r="K79" s="33">
        <f t="shared" si="3"/>
        <v>1500000000</v>
      </c>
      <c r="L79" s="53"/>
    </row>
    <row r="80" spans="1:16" s="2" customFormat="1" ht="20.100000000000001" customHeight="1" x14ac:dyDescent="0.25">
      <c r="A80" s="54" t="s">
        <v>25</v>
      </c>
      <c r="B80" s="4" t="s">
        <v>4</v>
      </c>
      <c r="C80" s="4"/>
      <c r="D80" s="7"/>
      <c r="E80" s="37"/>
      <c r="F80" s="6"/>
      <c r="G80" s="6"/>
      <c r="H80" s="6">
        <v>1</v>
      </c>
      <c r="I80" s="6"/>
      <c r="J80" s="33">
        <f t="shared" si="2"/>
        <v>0</v>
      </c>
      <c r="K80" s="33">
        <f t="shared" si="3"/>
        <v>0</v>
      </c>
      <c r="L80" s="53"/>
    </row>
    <row r="81" spans="1:12" s="2" customFormat="1" ht="15.75" x14ac:dyDescent="0.25">
      <c r="A81" s="54" t="s">
        <v>24</v>
      </c>
      <c r="B81" s="4" t="s">
        <v>23</v>
      </c>
      <c r="C81" s="4"/>
      <c r="D81" s="7"/>
      <c r="E81" s="37"/>
      <c r="F81" s="6"/>
      <c r="G81" s="6"/>
      <c r="H81" s="6">
        <v>1</v>
      </c>
      <c r="I81" s="6"/>
      <c r="J81" s="33">
        <f t="shared" si="2"/>
        <v>0</v>
      </c>
      <c r="K81" s="33">
        <f t="shared" si="3"/>
        <v>0</v>
      </c>
      <c r="L81" s="53"/>
    </row>
    <row r="82" spans="1:12" s="2" customFormat="1" ht="63" x14ac:dyDescent="0.25">
      <c r="A82" s="52">
        <v>4</v>
      </c>
      <c r="B82" s="4" t="s">
        <v>35</v>
      </c>
      <c r="C82" s="4"/>
      <c r="D82" s="7">
        <v>0</v>
      </c>
      <c r="E82" s="63">
        <v>45265</v>
      </c>
      <c r="F82" s="6"/>
      <c r="G82" s="6"/>
      <c r="H82" s="6">
        <v>1</v>
      </c>
      <c r="I82" s="62"/>
      <c r="J82" s="33">
        <f t="shared" si="2"/>
        <v>0</v>
      </c>
      <c r="K82" s="33">
        <f t="shared" si="3"/>
        <v>0</v>
      </c>
      <c r="L82" s="53"/>
    </row>
    <row r="83" spans="1:12" s="2" customFormat="1" ht="20.100000000000001" customHeight="1" x14ac:dyDescent="0.25">
      <c r="A83" s="52">
        <v>5</v>
      </c>
      <c r="B83" s="4" t="s">
        <v>34</v>
      </c>
      <c r="C83" s="4"/>
      <c r="D83" s="7"/>
      <c r="E83" s="63"/>
      <c r="F83" s="6"/>
      <c r="G83" s="6"/>
      <c r="H83" s="6">
        <v>1</v>
      </c>
      <c r="I83" s="6"/>
      <c r="J83" s="33">
        <f t="shared" si="2"/>
        <v>0</v>
      </c>
      <c r="K83" s="33">
        <f t="shared" si="3"/>
        <v>0</v>
      </c>
      <c r="L83" s="53"/>
    </row>
    <row r="84" spans="1:12" s="2" customFormat="1" ht="20.100000000000001" customHeight="1" x14ac:dyDescent="0.25">
      <c r="A84" s="52">
        <v>6</v>
      </c>
      <c r="B84" s="3" t="s">
        <v>9</v>
      </c>
      <c r="C84" s="4" t="s">
        <v>8</v>
      </c>
      <c r="D84" s="7">
        <v>1</v>
      </c>
      <c r="E84" s="63">
        <v>45265</v>
      </c>
      <c r="F84" s="6"/>
      <c r="G84" s="6"/>
      <c r="H84" s="6">
        <v>1</v>
      </c>
      <c r="I84" s="62">
        <v>9500</v>
      </c>
      <c r="J84" s="33">
        <f t="shared" si="2"/>
        <v>45265</v>
      </c>
      <c r="K84" s="33">
        <f t="shared" si="3"/>
        <v>430017500</v>
      </c>
      <c r="L84" s="53"/>
    </row>
    <row r="85" spans="1:12" s="2" customFormat="1" ht="39" customHeight="1" x14ac:dyDescent="0.25">
      <c r="A85" s="52"/>
      <c r="B85" s="4"/>
      <c r="C85" s="4" t="s">
        <v>20</v>
      </c>
      <c r="D85" s="7">
        <v>1</v>
      </c>
      <c r="E85" s="63">
        <v>45265</v>
      </c>
      <c r="F85" s="6"/>
      <c r="G85" s="6">
        <v>15000</v>
      </c>
      <c r="H85" s="6">
        <v>1</v>
      </c>
      <c r="I85" s="62">
        <v>500</v>
      </c>
      <c r="J85" s="33">
        <f t="shared" si="2"/>
        <v>60265</v>
      </c>
      <c r="K85" s="33">
        <f t="shared" si="3"/>
        <v>30132500</v>
      </c>
      <c r="L85" s="53" t="s">
        <v>39</v>
      </c>
    </row>
    <row r="86" spans="1:12" s="2" customFormat="1" ht="20.100000000000001" customHeight="1" x14ac:dyDescent="0.25">
      <c r="A86" s="52"/>
      <c r="B86" s="4"/>
      <c r="C86" s="4" t="s">
        <v>21</v>
      </c>
      <c r="D86" s="7"/>
      <c r="E86" s="37"/>
      <c r="F86" s="6"/>
      <c r="G86" s="6"/>
      <c r="H86" s="6">
        <v>1</v>
      </c>
      <c r="I86" s="6"/>
      <c r="J86" s="33">
        <f>G86+F86+(D86*E86)</f>
        <v>0</v>
      </c>
      <c r="K86" s="33">
        <f t="shared" si="3"/>
        <v>0</v>
      </c>
      <c r="L86" s="53" t="s">
        <v>40</v>
      </c>
    </row>
    <row r="87" spans="1:12" s="2" customFormat="1" ht="20.100000000000001" customHeight="1" x14ac:dyDescent="0.25">
      <c r="A87" s="47"/>
      <c r="B87" s="4"/>
      <c r="C87" s="4" t="s">
        <v>6</v>
      </c>
      <c r="D87" s="7"/>
      <c r="E87" s="37"/>
      <c r="F87" s="6"/>
      <c r="G87" s="6"/>
      <c r="H87" s="6">
        <v>1</v>
      </c>
      <c r="I87" s="6"/>
      <c r="J87" s="33">
        <f>G87+F87+(D87*E87)</f>
        <v>0</v>
      </c>
      <c r="K87" s="33">
        <f t="shared" si="3"/>
        <v>0</v>
      </c>
      <c r="L87" s="53"/>
    </row>
    <row r="88" spans="1:12" s="2" customFormat="1" ht="20.100000000000001" customHeight="1" x14ac:dyDescent="0.25">
      <c r="A88" s="54"/>
      <c r="B88" s="80" t="s">
        <v>1</v>
      </c>
      <c r="C88" s="80"/>
      <c r="D88" s="57"/>
      <c r="E88" s="58"/>
      <c r="F88" s="58">
        <f>SUM(F52:F84)</f>
        <v>0</v>
      </c>
      <c r="G88" s="58">
        <f>SUM(G52:G84)</f>
        <v>245000</v>
      </c>
      <c r="H88" s="59"/>
      <c r="I88" s="58"/>
      <c r="J88" s="60">
        <f>SUM(J52:J87)</f>
        <v>1572685</v>
      </c>
      <c r="K88" s="60">
        <f>SUM(K52:K87)</f>
        <v>5197905000</v>
      </c>
      <c r="L88" s="58"/>
    </row>
    <row r="89" spans="1:12" s="2" customFormat="1" ht="19.5" customHeight="1" x14ac:dyDescent="0.25">
      <c r="A89" s="19" t="s">
        <v>13</v>
      </c>
      <c r="B89" s="78" t="s">
        <v>27</v>
      </c>
      <c r="C89" s="78"/>
      <c r="D89" s="78"/>
      <c r="E89" s="78"/>
      <c r="F89" s="78"/>
      <c r="G89" s="78"/>
      <c r="H89" s="78"/>
      <c r="I89" s="78"/>
      <c r="J89" s="78"/>
      <c r="K89" s="78"/>
      <c r="L89" s="78"/>
    </row>
    <row r="90" spans="1:12" s="2" customFormat="1" ht="20.100000000000001" customHeight="1" x14ac:dyDescent="0.25">
      <c r="A90" s="27"/>
      <c r="B90" s="27"/>
      <c r="C90" s="27"/>
      <c r="D90" s="27"/>
      <c r="E90" s="27"/>
      <c r="F90" s="27"/>
      <c r="G90" s="27"/>
      <c r="H90" s="27"/>
      <c r="I90" s="27"/>
      <c r="J90" s="27"/>
      <c r="K90" s="27"/>
      <c r="L90" s="27"/>
    </row>
    <row r="91" spans="1:12" s="2" customFormat="1" ht="19.5" customHeight="1" x14ac:dyDescent="0.25">
      <c r="A91" s="27"/>
      <c r="B91" s="27"/>
      <c r="C91" s="27"/>
      <c r="D91" s="27"/>
      <c r="E91" s="27"/>
      <c r="F91" s="27"/>
      <c r="G91" s="27"/>
      <c r="H91" s="27"/>
      <c r="I91" s="27"/>
      <c r="J91" s="27"/>
      <c r="K91" s="27"/>
      <c r="L91" s="27"/>
    </row>
    <row r="92" spans="1:12" s="2" customFormat="1" ht="19.5" customHeight="1" x14ac:dyDescent="0.25">
      <c r="A92" s="27"/>
      <c r="B92" s="27"/>
      <c r="C92" s="27"/>
      <c r="D92" s="27"/>
      <c r="E92" s="27"/>
      <c r="F92" s="27"/>
      <c r="G92" s="27"/>
      <c r="H92" s="27"/>
      <c r="I92" s="27"/>
      <c r="J92" s="27"/>
      <c r="K92" s="27"/>
      <c r="L92" s="27"/>
    </row>
    <row r="93" spans="1:12" s="2" customFormat="1" ht="19.5" customHeight="1" x14ac:dyDescent="0.25">
      <c r="A93" s="27"/>
      <c r="B93" s="27"/>
      <c r="C93" s="27"/>
      <c r="D93" s="27"/>
      <c r="E93" s="27"/>
      <c r="F93" s="27"/>
      <c r="G93" s="27"/>
      <c r="H93" s="27"/>
      <c r="I93" s="27"/>
      <c r="J93" s="27"/>
      <c r="K93" s="27"/>
      <c r="L93" s="27"/>
    </row>
    <row r="94" spans="1:12" s="2" customFormat="1" ht="19.5" customHeight="1" x14ac:dyDescent="0.25">
      <c r="A94" s="27"/>
      <c r="B94" s="27"/>
      <c r="C94" s="27"/>
      <c r="D94" s="27"/>
      <c r="E94" s="27"/>
      <c r="F94" s="27"/>
      <c r="G94" s="27"/>
      <c r="H94" s="27"/>
      <c r="I94" s="27"/>
      <c r="J94" s="27"/>
      <c r="K94" s="27"/>
      <c r="L94" s="27"/>
    </row>
    <row r="95" spans="1:12" s="2" customFormat="1" ht="19.5" customHeight="1" x14ac:dyDescent="0.25">
      <c r="A95" s="27"/>
      <c r="B95" s="27"/>
      <c r="C95" s="27"/>
      <c r="D95" s="27"/>
      <c r="E95" s="27"/>
      <c r="F95" s="27"/>
      <c r="G95" s="27"/>
      <c r="H95" s="27"/>
      <c r="I95" s="27"/>
      <c r="J95" s="27"/>
      <c r="K95" s="27"/>
      <c r="L95" s="27"/>
    </row>
    <row r="96" spans="1:12" s="2" customFormat="1" ht="19.5" customHeight="1" x14ac:dyDescent="0.25">
      <c r="A96" s="27"/>
      <c r="B96" s="27"/>
      <c r="C96" s="27"/>
      <c r="D96" s="27"/>
      <c r="E96" s="27"/>
      <c r="F96" s="27"/>
      <c r="G96" s="27"/>
      <c r="H96" s="27"/>
      <c r="I96" s="27"/>
      <c r="J96" s="27"/>
      <c r="K96" s="27"/>
      <c r="L96" s="27"/>
    </row>
    <row r="97" spans="1:12" s="2" customFormat="1" ht="19.5" customHeight="1" x14ac:dyDescent="0.25">
      <c r="A97" s="27"/>
      <c r="B97" s="27"/>
      <c r="C97" s="27"/>
      <c r="D97" s="27"/>
      <c r="E97" s="27"/>
      <c r="F97" s="27"/>
      <c r="G97" s="27"/>
      <c r="H97" s="27"/>
      <c r="I97" s="27"/>
      <c r="J97" s="27"/>
      <c r="K97" s="27"/>
      <c r="L97" s="27"/>
    </row>
    <row r="98" spans="1:12" s="2" customFormat="1" ht="19.5" customHeight="1" x14ac:dyDescent="0.25">
      <c r="A98" s="27"/>
      <c r="B98" s="27"/>
      <c r="C98" s="27"/>
      <c r="D98" s="27"/>
      <c r="E98" s="27"/>
      <c r="F98" s="27"/>
      <c r="G98" s="27"/>
      <c r="H98" s="27"/>
      <c r="I98" s="27"/>
      <c r="J98" s="27"/>
      <c r="K98" s="27"/>
      <c r="L98" s="27"/>
    </row>
    <row r="99" spans="1:12" s="2" customFormat="1" ht="19.5" customHeight="1" x14ac:dyDescent="0.25">
      <c r="A99" s="27"/>
      <c r="B99" s="27"/>
      <c r="C99" s="27"/>
      <c r="D99" s="27"/>
      <c r="E99" s="27"/>
      <c r="F99" s="27"/>
      <c r="G99" s="27"/>
      <c r="H99" s="27"/>
      <c r="I99" s="27"/>
      <c r="J99" s="27"/>
      <c r="K99" s="27"/>
      <c r="L99" s="27"/>
    </row>
    <row r="100" spans="1:12" s="2" customFormat="1" ht="19.5" customHeight="1" x14ac:dyDescent="0.25">
      <c r="A100" s="27"/>
      <c r="B100" s="27"/>
      <c r="C100" s="27"/>
      <c r="D100" s="27"/>
      <c r="E100" s="27"/>
      <c r="F100" s="27"/>
      <c r="G100" s="27"/>
      <c r="H100" s="27"/>
      <c r="I100" s="27"/>
      <c r="J100" s="27"/>
      <c r="K100" s="27"/>
      <c r="L100" s="27"/>
    </row>
    <row r="101" spans="1:12" s="2" customFormat="1" ht="19.5" customHeight="1" x14ac:dyDescent="0.25">
      <c r="A101" s="27"/>
      <c r="B101" s="27"/>
      <c r="C101" s="27"/>
      <c r="D101" s="27"/>
      <c r="E101" s="27"/>
      <c r="F101" s="27"/>
      <c r="G101" s="27"/>
      <c r="H101" s="27"/>
      <c r="I101" s="27"/>
      <c r="J101" s="27"/>
      <c r="K101" s="27"/>
      <c r="L101" s="27"/>
    </row>
    <row r="102" spans="1:12" s="2" customFormat="1" ht="19.5" customHeight="1" x14ac:dyDescent="0.25">
      <c r="A102" s="27"/>
      <c r="B102" s="27"/>
      <c r="C102" s="27"/>
      <c r="D102" s="27"/>
      <c r="E102" s="27"/>
      <c r="F102" s="27"/>
      <c r="G102" s="27"/>
      <c r="H102" s="27"/>
      <c r="I102" s="27"/>
      <c r="J102" s="27"/>
      <c r="K102" s="27"/>
      <c r="L102" s="27"/>
    </row>
    <row r="103" spans="1:12" s="2" customFormat="1" ht="19.5" customHeight="1" x14ac:dyDescent="0.25">
      <c r="A103" s="27"/>
      <c r="B103" s="27"/>
      <c r="C103" s="27"/>
      <c r="D103" s="27"/>
      <c r="E103" s="27"/>
      <c r="F103" s="27"/>
      <c r="G103" s="27"/>
      <c r="H103" s="27"/>
      <c r="I103" s="27"/>
      <c r="J103" s="27"/>
      <c r="K103" s="27"/>
      <c r="L103" s="27"/>
    </row>
    <row r="104" spans="1:12" s="2" customFormat="1" ht="19.5" customHeight="1" x14ac:dyDescent="0.25">
      <c r="A104" s="27"/>
      <c r="B104" s="27"/>
      <c r="C104" s="27"/>
      <c r="D104" s="27"/>
      <c r="E104" s="27"/>
      <c r="F104" s="27"/>
      <c r="G104" s="27"/>
      <c r="H104" s="27"/>
      <c r="I104" s="27"/>
      <c r="J104" s="27"/>
      <c r="K104" s="27"/>
      <c r="L104" s="27"/>
    </row>
    <row r="105" spans="1:12" s="2" customFormat="1" ht="19.5" customHeight="1" x14ac:dyDescent="0.25">
      <c r="A105" s="27"/>
      <c r="B105" s="27"/>
      <c r="C105" s="27"/>
      <c r="D105" s="27"/>
      <c r="E105" s="27"/>
      <c r="F105" s="27"/>
      <c r="G105" s="27"/>
      <c r="H105" s="27"/>
      <c r="I105" s="27"/>
      <c r="J105" s="27"/>
      <c r="K105" s="27"/>
      <c r="L105" s="27"/>
    </row>
    <row r="106" spans="1:12" s="2" customFormat="1" ht="29.25" customHeight="1" x14ac:dyDescent="0.25">
      <c r="A106" s="27"/>
      <c r="B106" s="27"/>
      <c r="C106" s="27"/>
      <c r="D106" s="27"/>
      <c r="E106" s="27"/>
      <c r="F106" s="27"/>
      <c r="G106" s="27"/>
      <c r="H106" s="27"/>
      <c r="I106" s="27"/>
      <c r="J106" s="27"/>
      <c r="K106" s="27"/>
      <c r="L106" s="27"/>
    </row>
    <row r="107" spans="1:12" s="8" customFormat="1" ht="15.75" x14ac:dyDescent="0.25">
      <c r="A107" s="27"/>
      <c r="B107" s="27"/>
      <c r="C107" s="27"/>
      <c r="D107" s="27"/>
      <c r="E107" s="27"/>
      <c r="F107" s="27"/>
      <c r="G107" s="27"/>
      <c r="H107" s="27"/>
      <c r="I107" s="27"/>
      <c r="J107" s="27"/>
      <c r="K107" s="28"/>
      <c r="L107" s="28"/>
    </row>
    <row r="108" spans="1:12" s="8" customFormat="1" ht="15.75" x14ac:dyDescent="0.25">
      <c r="A108" s="27"/>
      <c r="B108" s="27"/>
      <c r="C108" s="27"/>
      <c r="D108" s="27"/>
      <c r="E108" s="27"/>
      <c r="F108" s="27"/>
      <c r="G108" s="27"/>
      <c r="H108" s="27"/>
      <c r="I108" s="27"/>
      <c r="J108" s="27"/>
      <c r="K108" s="28"/>
      <c r="L108" s="28"/>
    </row>
    <row r="109" spans="1:12" s="8" customFormat="1" ht="15.75" x14ac:dyDescent="0.25">
      <c r="A109" s="27"/>
      <c r="B109" s="27"/>
      <c r="C109" s="27"/>
      <c r="D109" s="27"/>
      <c r="E109" s="27"/>
      <c r="F109" s="27"/>
      <c r="G109" s="27"/>
      <c r="H109" s="27"/>
      <c r="I109" s="27"/>
      <c r="J109" s="27"/>
      <c r="K109" s="28"/>
      <c r="L109" s="28"/>
    </row>
    <row r="110" spans="1:12" s="8" customFormat="1" ht="15.75" x14ac:dyDescent="0.25">
      <c r="A110" s="27"/>
      <c r="B110" s="27"/>
      <c r="C110" s="27"/>
      <c r="D110" s="27"/>
      <c r="E110" s="27"/>
      <c r="F110" s="27"/>
      <c r="G110" s="27"/>
      <c r="H110" s="27"/>
      <c r="I110" s="27"/>
      <c r="J110" s="27"/>
      <c r="K110" s="28"/>
      <c r="L110" s="28"/>
    </row>
    <row r="111" spans="1:12" s="8" customFormat="1" ht="15.75" x14ac:dyDescent="0.25">
      <c r="A111" s="27"/>
      <c r="B111" s="27"/>
      <c r="C111" s="27"/>
      <c r="D111" s="27"/>
      <c r="E111" s="27"/>
      <c r="F111" s="27"/>
      <c r="G111" s="27"/>
      <c r="H111" s="27"/>
      <c r="I111" s="27"/>
      <c r="J111" s="27"/>
      <c r="K111" s="28"/>
      <c r="L111" s="28"/>
    </row>
    <row r="112" spans="1:12" s="8" customFormat="1" ht="15.75" x14ac:dyDescent="0.25">
      <c r="A112" s="27"/>
      <c r="B112" s="27"/>
      <c r="C112" s="27"/>
      <c r="D112" s="27"/>
      <c r="E112" s="27"/>
      <c r="F112" s="27"/>
      <c r="G112" s="27"/>
      <c r="H112" s="27"/>
      <c r="I112" s="27"/>
      <c r="J112" s="27"/>
      <c r="K112" s="28"/>
      <c r="L112" s="28"/>
    </row>
    <row r="113" spans="1:12" s="8" customFormat="1" ht="15.75" x14ac:dyDescent="0.25">
      <c r="A113" s="27"/>
      <c r="B113" s="27"/>
      <c r="C113" s="27"/>
      <c r="D113" s="27"/>
      <c r="E113" s="27"/>
      <c r="F113" s="27"/>
      <c r="G113" s="27"/>
      <c r="H113" s="27"/>
      <c r="I113" s="27"/>
      <c r="J113" s="27"/>
      <c r="K113" s="28"/>
      <c r="L113" s="28"/>
    </row>
    <row r="114" spans="1:12" s="8" customFormat="1" ht="15.75" x14ac:dyDescent="0.25">
      <c r="A114" s="27"/>
      <c r="B114" s="27"/>
      <c r="C114" s="27"/>
      <c r="D114" s="27"/>
      <c r="E114" s="27"/>
      <c r="F114" s="27"/>
      <c r="G114" s="27"/>
      <c r="H114" s="27"/>
      <c r="I114" s="27"/>
      <c r="J114" s="27"/>
      <c r="K114" s="28"/>
      <c r="L114" s="28"/>
    </row>
    <row r="115" spans="1:12" s="8" customFormat="1" ht="15.75" x14ac:dyDescent="0.25">
      <c r="A115" s="27"/>
      <c r="B115" s="27"/>
      <c r="C115" s="27"/>
      <c r="D115" s="27"/>
      <c r="E115" s="27"/>
      <c r="F115" s="27"/>
      <c r="G115" s="27"/>
      <c r="H115" s="27"/>
      <c r="I115" s="27"/>
      <c r="J115" s="27"/>
      <c r="K115" s="28"/>
      <c r="L115" s="28"/>
    </row>
    <row r="116" spans="1:12" s="8" customFormat="1" ht="15.75" x14ac:dyDescent="0.25">
      <c r="A116" s="27"/>
      <c r="B116" s="27"/>
      <c r="C116" s="27"/>
      <c r="D116" s="27"/>
      <c r="E116" s="27"/>
      <c r="F116" s="27"/>
      <c r="G116" s="27"/>
      <c r="H116" s="27"/>
      <c r="I116" s="27"/>
      <c r="J116" s="27"/>
      <c r="K116" s="34"/>
      <c r="L116" s="34"/>
    </row>
    <row r="117" spans="1:12" s="8" customFormat="1" ht="15.75" x14ac:dyDescent="0.25">
      <c r="A117" s="27"/>
      <c r="B117" s="27"/>
      <c r="C117" s="27"/>
      <c r="D117" s="27"/>
      <c r="E117" s="27"/>
      <c r="F117" s="27"/>
      <c r="G117" s="27"/>
      <c r="H117" s="27"/>
      <c r="I117" s="27"/>
      <c r="J117" s="27"/>
      <c r="K117" s="35">
        <f>$K$47</f>
        <v>5643055000</v>
      </c>
      <c r="L117" s="34"/>
    </row>
    <row r="118" spans="1:12" s="8" customFormat="1" ht="15.75" x14ac:dyDescent="0.25">
      <c r="A118" s="27"/>
      <c r="B118" s="27"/>
      <c r="C118" s="27"/>
      <c r="D118" s="27"/>
      <c r="E118" s="27"/>
      <c r="F118" s="27"/>
      <c r="G118" s="27"/>
      <c r="H118" s="27"/>
      <c r="I118" s="27"/>
      <c r="J118" s="27"/>
      <c r="K118" s="35">
        <f>$K$88</f>
        <v>5197905000</v>
      </c>
      <c r="L118" s="36"/>
    </row>
    <row r="119" spans="1:12" s="8" customFormat="1" ht="15.75" x14ac:dyDescent="0.25">
      <c r="A119" s="27"/>
      <c r="B119" s="27"/>
      <c r="C119" s="27"/>
      <c r="D119" s="27"/>
      <c r="E119" s="27"/>
      <c r="F119" s="27"/>
      <c r="G119" s="27"/>
      <c r="H119" s="27"/>
      <c r="I119" s="27"/>
      <c r="J119" s="27"/>
      <c r="K119" s="35">
        <f>K117-K118</f>
        <v>445150000</v>
      </c>
      <c r="L119" s="36">
        <f>K119/K117*100%</f>
        <v>7.8884575819303554E-2</v>
      </c>
    </row>
    <row r="120" spans="1:12" s="8" customFormat="1" ht="15.75" x14ac:dyDescent="0.25">
      <c r="A120" s="27"/>
      <c r="B120" s="27"/>
      <c r="C120" s="27"/>
      <c r="D120" s="27"/>
      <c r="E120" s="27"/>
      <c r="F120" s="27"/>
      <c r="G120" s="27"/>
      <c r="H120" s="27"/>
      <c r="I120" s="27"/>
      <c r="J120" s="27"/>
      <c r="K120" s="34"/>
      <c r="L120" s="36">
        <f>K118/K117*100%</f>
        <v>0.92111542418069647</v>
      </c>
    </row>
    <row r="121" spans="1:12" s="8" customFormat="1" ht="15.75" x14ac:dyDescent="0.25">
      <c r="A121" s="27"/>
      <c r="B121" s="29"/>
      <c r="C121" s="27"/>
      <c r="D121" s="27"/>
      <c r="E121" s="27"/>
      <c r="F121" s="27"/>
      <c r="G121" s="27"/>
      <c r="H121" s="27"/>
      <c r="I121" s="27"/>
      <c r="J121" s="27"/>
      <c r="K121" s="30"/>
      <c r="L121" s="30"/>
    </row>
    <row r="122" spans="1:12" s="8" customFormat="1" ht="15.75" x14ac:dyDescent="0.25">
      <c r="A122" s="24"/>
      <c r="B122" s="31"/>
      <c r="C122" s="32"/>
      <c r="D122" s="32"/>
      <c r="E122" s="32"/>
      <c r="F122" s="32"/>
      <c r="G122" s="23"/>
      <c r="H122" s="23"/>
      <c r="I122" s="23"/>
      <c r="J122" s="23"/>
      <c r="K122" s="23"/>
      <c r="L122" s="23"/>
    </row>
    <row r="123" spans="1:12" s="8" customFormat="1" ht="15.75" x14ac:dyDescent="0.25">
      <c r="A123" s="14"/>
      <c r="B123" s="15"/>
      <c r="C123" s="15"/>
      <c r="D123" s="17"/>
      <c r="E123" s="18"/>
      <c r="F123" s="15"/>
      <c r="G123" s="15"/>
      <c r="H123" s="15"/>
      <c r="I123" s="15"/>
      <c r="J123" s="15"/>
      <c r="K123" s="15"/>
      <c r="L123" s="15"/>
    </row>
    <row r="124" spans="1:12" s="8" customFormat="1" ht="15.75" x14ac:dyDescent="0.25">
      <c r="A124" s="14"/>
      <c r="B124" s="15"/>
      <c r="C124" s="15"/>
      <c r="D124" s="17"/>
      <c r="E124" s="18"/>
      <c r="F124" s="15"/>
      <c r="G124" s="15"/>
      <c r="H124" s="15"/>
      <c r="I124" s="15"/>
      <c r="J124" s="15"/>
      <c r="K124" s="15"/>
      <c r="L124" s="15"/>
    </row>
    <row r="125" spans="1:12" s="8" customFormat="1" ht="15.75" x14ac:dyDescent="0.25">
      <c r="A125" s="14"/>
      <c r="B125" s="15"/>
      <c r="C125" s="15"/>
      <c r="D125" s="17"/>
      <c r="E125" s="18"/>
      <c r="F125" s="15"/>
      <c r="G125" s="15"/>
      <c r="H125" s="15"/>
      <c r="I125" s="15"/>
      <c r="J125" s="15"/>
      <c r="K125" s="15"/>
      <c r="L125" s="15"/>
    </row>
    <row r="126" spans="1:12" s="8" customFormat="1" ht="15.75" x14ac:dyDescent="0.25">
      <c r="A126" s="14"/>
      <c r="B126" s="15"/>
      <c r="C126" s="15"/>
      <c r="D126" s="17"/>
      <c r="E126" s="18"/>
      <c r="F126" s="15"/>
      <c r="G126" s="15"/>
      <c r="H126" s="15"/>
      <c r="I126" s="15"/>
      <c r="J126" s="15"/>
      <c r="K126" s="15"/>
      <c r="L126" s="15"/>
    </row>
    <row r="127" spans="1:12" s="8" customFormat="1" ht="15.75" x14ac:dyDescent="0.25">
      <c r="A127" s="14"/>
      <c r="B127" s="15"/>
      <c r="C127" s="15"/>
      <c r="D127" s="17"/>
      <c r="E127" s="18"/>
      <c r="F127" s="15"/>
      <c r="G127" s="15"/>
      <c r="H127" s="15"/>
      <c r="I127" s="15"/>
      <c r="J127" s="15"/>
      <c r="K127" s="15"/>
      <c r="L127" s="15"/>
    </row>
    <row r="128" spans="1:12" s="8" customFormat="1" ht="15.75" x14ac:dyDescent="0.25">
      <c r="A128" s="14"/>
      <c r="B128" s="15"/>
      <c r="C128" s="15"/>
      <c r="D128" s="17"/>
      <c r="E128" s="18"/>
      <c r="F128" s="15"/>
      <c r="G128" s="15"/>
      <c r="H128" s="15"/>
      <c r="I128" s="15"/>
      <c r="J128" s="15"/>
      <c r="K128" s="15"/>
      <c r="L128" s="15"/>
    </row>
    <row r="129" spans="1:12" s="8" customFormat="1" ht="15.75" x14ac:dyDescent="0.25">
      <c r="A129" s="14"/>
      <c r="B129" s="15"/>
      <c r="C129" s="15"/>
      <c r="D129" s="17"/>
      <c r="E129" s="18"/>
      <c r="F129" s="15"/>
      <c r="G129" s="15"/>
      <c r="H129" s="15"/>
      <c r="I129" s="15"/>
      <c r="J129" s="15"/>
      <c r="K129" s="15"/>
      <c r="L129" s="15"/>
    </row>
    <row r="130" spans="1:12" s="8" customFormat="1" ht="15.75" x14ac:dyDescent="0.25">
      <c r="A130" s="14"/>
      <c r="B130" s="15"/>
      <c r="C130" s="15"/>
      <c r="D130" s="17"/>
      <c r="E130" s="18"/>
      <c r="F130" s="15"/>
      <c r="G130" s="15"/>
      <c r="H130" s="15"/>
      <c r="I130" s="15"/>
      <c r="J130" s="15"/>
      <c r="K130" s="15"/>
      <c r="L130" s="15"/>
    </row>
    <row r="131" spans="1:12" s="8" customFormat="1" ht="15.75" x14ac:dyDescent="0.25">
      <c r="A131" s="14"/>
      <c r="B131" s="15"/>
      <c r="C131" s="15"/>
      <c r="D131" s="17"/>
      <c r="E131" s="18"/>
      <c r="F131" s="15"/>
      <c r="G131" s="15"/>
      <c r="H131" s="15"/>
      <c r="I131" s="15"/>
      <c r="J131" s="15"/>
      <c r="K131" s="15"/>
      <c r="L131" s="15"/>
    </row>
    <row r="132" spans="1:12" s="8" customFormat="1" ht="15.75" x14ac:dyDescent="0.25">
      <c r="A132" s="14"/>
      <c r="B132" s="15"/>
      <c r="C132" s="15"/>
      <c r="D132" s="17"/>
      <c r="E132" s="18"/>
      <c r="F132" s="15"/>
      <c r="G132" s="15"/>
      <c r="H132" s="15"/>
      <c r="I132" s="15"/>
      <c r="J132" s="15"/>
      <c r="K132" s="15"/>
      <c r="L132" s="15"/>
    </row>
    <row r="133" spans="1:12" s="8" customFormat="1" ht="15.75" x14ac:dyDescent="0.25">
      <c r="A133" s="14"/>
      <c r="B133" s="15"/>
      <c r="C133" s="15"/>
      <c r="D133" s="17"/>
      <c r="E133" s="18"/>
      <c r="F133" s="15"/>
      <c r="G133" s="15"/>
      <c r="H133" s="15"/>
      <c r="I133" s="15"/>
      <c r="J133" s="15"/>
      <c r="K133" s="15"/>
      <c r="L133" s="15"/>
    </row>
    <row r="134" spans="1:12" s="8" customFormat="1" ht="15.75" x14ac:dyDescent="0.25">
      <c r="A134" s="14"/>
      <c r="B134" s="15"/>
      <c r="C134" s="15"/>
      <c r="D134" s="17"/>
      <c r="E134" s="18"/>
      <c r="F134" s="15"/>
      <c r="G134" s="15"/>
      <c r="H134" s="15"/>
      <c r="I134" s="15"/>
      <c r="J134" s="15"/>
      <c r="K134" s="15"/>
      <c r="L134" s="15"/>
    </row>
    <row r="135" spans="1:12" s="8" customFormat="1" ht="15.75" x14ac:dyDescent="0.25">
      <c r="A135" s="14"/>
      <c r="B135" s="15"/>
      <c r="C135" s="15"/>
      <c r="D135" s="17"/>
      <c r="E135" s="18"/>
      <c r="F135" s="15"/>
      <c r="G135" s="15"/>
      <c r="H135" s="15"/>
      <c r="I135" s="15"/>
      <c r="J135" s="15"/>
      <c r="K135" s="15"/>
      <c r="L135" s="15"/>
    </row>
    <row r="136" spans="1:12" s="8" customFormat="1" ht="15.75" x14ac:dyDescent="0.25">
      <c r="A136" s="14"/>
      <c r="B136" s="15"/>
      <c r="C136" s="15"/>
      <c r="D136" s="17"/>
      <c r="E136" s="18"/>
      <c r="F136" s="15"/>
      <c r="G136" s="15"/>
      <c r="H136" s="15"/>
      <c r="I136" s="15"/>
      <c r="J136" s="15"/>
      <c r="K136" s="15"/>
      <c r="L136" s="15"/>
    </row>
    <row r="137" spans="1:12" s="8" customFormat="1" ht="15.75" x14ac:dyDescent="0.25">
      <c r="A137" s="14"/>
      <c r="B137" s="15"/>
      <c r="C137" s="15"/>
      <c r="D137" s="17"/>
      <c r="E137" s="18"/>
      <c r="F137" s="15"/>
      <c r="G137" s="15"/>
      <c r="H137" s="15"/>
      <c r="I137" s="15"/>
      <c r="J137" s="15"/>
      <c r="K137" s="15"/>
      <c r="L137" s="15"/>
    </row>
    <row r="138" spans="1:12" s="8" customFormat="1" ht="15.75" x14ac:dyDescent="0.25">
      <c r="A138" s="14"/>
      <c r="B138" s="15"/>
      <c r="C138" s="15"/>
      <c r="D138" s="17"/>
      <c r="E138" s="18"/>
      <c r="F138" s="15"/>
      <c r="G138" s="15"/>
      <c r="H138" s="15"/>
      <c r="I138" s="15"/>
      <c r="J138" s="15"/>
      <c r="K138" s="15"/>
      <c r="L138" s="15"/>
    </row>
    <row r="139" spans="1:12" s="2" customFormat="1" ht="20.100000000000001" customHeight="1" x14ac:dyDescent="0.25">
      <c r="A139" s="14"/>
      <c r="B139" s="15"/>
      <c r="C139" s="15"/>
      <c r="D139" s="17"/>
      <c r="E139" s="18"/>
      <c r="F139" s="15"/>
      <c r="G139" s="15"/>
      <c r="H139" s="15"/>
      <c r="I139" s="15"/>
      <c r="J139" s="15"/>
      <c r="K139" s="15"/>
      <c r="L139" s="15"/>
    </row>
  </sheetData>
  <mergeCells count="12">
    <mergeCell ref="B47:C47"/>
    <mergeCell ref="B49:L49"/>
    <mergeCell ref="B88:C88"/>
    <mergeCell ref="B89:L89"/>
    <mergeCell ref="B31:E31"/>
    <mergeCell ref="B72:E72"/>
    <mergeCell ref="B1:K2"/>
    <mergeCell ref="B4:C5"/>
    <mergeCell ref="I4:K5"/>
    <mergeCell ref="B6:K6"/>
    <mergeCell ref="B7:K7"/>
    <mergeCell ref="B8:K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topLeftCell="A40" workbookViewId="0">
      <selection activeCell="C37" sqref="C37"/>
    </sheetView>
  </sheetViews>
  <sheetFormatPr defaultRowHeight="20.100000000000001" customHeight="1" x14ac:dyDescent="0.25"/>
  <cols>
    <col min="1" max="1" width="6.85546875" style="14" customWidth="1"/>
    <col min="2" max="2" width="25.28515625" style="15" customWidth="1"/>
    <col min="3" max="3" width="17.85546875" style="15" customWidth="1"/>
    <col min="4" max="4" width="7.28515625" style="17" customWidth="1"/>
    <col min="5" max="5" width="8.140625" style="18" customWidth="1"/>
    <col min="6" max="6" width="9" style="15" customWidth="1"/>
    <col min="7" max="7" width="11.42578125" style="15" customWidth="1"/>
    <col min="8" max="8" width="7.28515625" style="15" customWidth="1"/>
    <col min="9" max="9" width="11" style="15" customWidth="1"/>
    <col min="10" max="10" width="15.5703125" style="15" customWidth="1"/>
    <col min="11" max="11" width="16.140625" style="15" customWidth="1"/>
    <col min="12" max="12" width="20.5703125" style="15" customWidth="1"/>
    <col min="13" max="13" width="9.140625" style="1"/>
    <col min="14" max="14" width="12.28515625" style="1" bestFit="1" customWidth="1"/>
    <col min="15" max="16384" width="9.140625" style="1"/>
  </cols>
  <sheetData>
    <row r="1" spans="1:17" ht="20.100000000000001" customHeight="1" x14ac:dyDescent="0.25">
      <c r="B1" s="77" t="s">
        <v>36</v>
      </c>
      <c r="C1" s="77"/>
      <c r="D1" s="77"/>
      <c r="E1" s="77"/>
      <c r="F1" s="77"/>
      <c r="G1" s="77"/>
      <c r="H1" s="77"/>
      <c r="I1" s="77"/>
      <c r="J1" s="77"/>
      <c r="K1" s="77"/>
    </row>
    <row r="2" spans="1:17" ht="58.5" customHeight="1" x14ac:dyDescent="0.25">
      <c r="B2" s="77"/>
      <c r="C2" s="77"/>
      <c r="D2" s="77"/>
      <c r="E2" s="77"/>
      <c r="F2" s="77"/>
      <c r="G2" s="77"/>
      <c r="H2" s="77"/>
      <c r="I2" s="77"/>
      <c r="J2" s="77"/>
      <c r="K2" s="77"/>
    </row>
    <row r="3" spans="1:17" ht="13.5" customHeight="1" x14ac:dyDescent="0.25">
      <c r="B3" s="16"/>
    </row>
    <row r="4" spans="1:17" ht="15" customHeight="1" x14ac:dyDescent="0.25">
      <c r="B4" s="76" t="s">
        <v>37</v>
      </c>
      <c r="C4" s="76"/>
      <c r="I4" s="75" t="s">
        <v>16</v>
      </c>
      <c r="J4" s="75"/>
      <c r="K4" s="75"/>
      <c r="L4" s="46"/>
    </row>
    <row r="5" spans="1:17" ht="11.25" customHeight="1" x14ac:dyDescent="0.25">
      <c r="B5" s="76"/>
      <c r="C5" s="76"/>
      <c r="I5" s="75"/>
      <c r="J5" s="75"/>
      <c r="K5" s="75"/>
      <c r="L5" s="46"/>
    </row>
    <row r="6" spans="1:17" ht="16.5" customHeight="1" x14ac:dyDescent="0.25">
      <c r="B6" s="74" t="s">
        <v>12</v>
      </c>
      <c r="C6" s="74"/>
      <c r="D6" s="74"/>
      <c r="E6" s="74"/>
      <c r="F6" s="74"/>
      <c r="G6" s="74"/>
      <c r="H6" s="74"/>
      <c r="I6" s="74"/>
      <c r="J6" s="74"/>
      <c r="K6" s="74"/>
    </row>
    <row r="7" spans="1:17" s="2" customFormat="1" ht="35.25" customHeight="1" x14ac:dyDescent="0.25">
      <c r="A7" s="19"/>
      <c r="B7" s="79" t="s">
        <v>82</v>
      </c>
      <c r="C7" s="79"/>
      <c r="D7" s="79"/>
      <c r="E7" s="79"/>
      <c r="F7" s="79"/>
      <c r="G7" s="79"/>
      <c r="H7" s="79"/>
      <c r="I7" s="79"/>
      <c r="J7" s="79"/>
      <c r="K7" s="79"/>
      <c r="L7" s="20"/>
    </row>
    <row r="8" spans="1:17" s="2" customFormat="1" ht="20.100000000000001" customHeight="1" x14ac:dyDescent="0.25">
      <c r="A8" s="19" t="s">
        <v>10</v>
      </c>
      <c r="B8" s="78" t="s">
        <v>38</v>
      </c>
      <c r="C8" s="78"/>
      <c r="D8" s="78"/>
      <c r="E8" s="78"/>
      <c r="F8" s="78"/>
      <c r="G8" s="78"/>
      <c r="H8" s="78"/>
      <c r="I8" s="78"/>
      <c r="J8" s="78"/>
      <c r="K8" s="78"/>
      <c r="L8" s="20"/>
      <c r="Q8" s="42"/>
    </row>
    <row r="9" spans="1:17" s="2" customFormat="1" ht="12" customHeight="1" x14ac:dyDescent="0.25">
      <c r="A9" s="19"/>
      <c r="B9" s="21"/>
      <c r="C9" s="21"/>
      <c r="D9" s="21"/>
      <c r="E9" s="21"/>
      <c r="F9" s="21"/>
      <c r="G9" s="21"/>
      <c r="H9" s="21"/>
      <c r="I9" s="21"/>
      <c r="J9" s="21"/>
      <c r="K9" s="21"/>
      <c r="L9" s="20"/>
    </row>
    <row r="10" spans="1:17" s="2" customFormat="1" ht="94.5" x14ac:dyDescent="0.25">
      <c r="A10" s="47" t="s">
        <v>0</v>
      </c>
      <c r="B10" s="47" t="s">
        <v>15</v>
      </c>
      <c r="C10" s="47" t="s">
        <v>18</v>
      </c>
      <c r="D10" s="48" t="s">
        <v>28</v>
      </c>
      <c r="E10" s="49" t="s">
        <v>29</v>
      </c>
      <c r="F10" s="50" t="s">
        <v>30</v>
      </c>
      <c r="G10" s="48" t="s">
        <v>31</v>
      </c>
      <c r="H10" s="48" t="s">
        <v>19</v>
      </c>
      <c r="I10" s="48" t="s">
        <v>17</v>
      </c>
      <c r="J10" s="51" t="s">
        <v>32</v>
      </c>
      <c r="K10" s="51" t="s">
        <v>33</v>
      </c>
      <c r="L10" s="48" t="s">
        <v>5</v>
      </c>
      <c r="N10" s="40"/>
      <c r="O10" s="41"/>
    </row>
    <row r="11" spans="1:17" s="2" customFormat="1" ht="18" customHeight="1" x14ac:dyDescent="0.25">
      <c r="A11" s="52">
        <v>1</v>
      </c>
      <c r="B11" s="3" t="s">
        <v>2</v>
      </c>
      <c r="C11" s="4"/>
      <c r="D11" s="5"/>
      <c r="E11" s="22"/>
      <c r="F11" s="6"/>
      <c r="G11" s="6"/>
      <c r="H11" s="6"/>
      <c r="I11" s="6"/>
      <c r="J11" s="33"/>
      <c r="K11" s="33"/>
      <c r="L11" s="53"/>
      <c r="N11" s="43"/>
    </row>
    <row r="12" spans="1:17" s="2" customFormat="1" ht="84.75" customHeight="1" x14ac:dyDescent="0.25">
      <c r="A12" s="54" t="s">
        <v>14</v>
      </c>
      <c r="B12" s="61" t="s">
        <v>83</v>
      </c>
      <c r="C12" s="4" t="s">
        <v>51</v>
      </c>
      <c r="D12" s="7">
        <v>2</v>
      </c>
      <c r="E12" s="63">
        <v>45265</v>
      </c>
      <c r="F12" s="6"/>
      <c r="G12" s="6"/>
      <c r="H12" s="6">
        <v>1</v>
      </c>
      <c r="I12" s="62">
        <v>6000</v>
      </c>
      <c r="J12" s="69">
        <f>G12+F12+(D12*E12)</f>
        <v>90530</v>
      </c>
      <c r="K12" s="33">
        <f>J12*I12*H12</f>
        <v>543180000</v>
      </c>
      <c r="L12" s="53" t="s">
        <v>42</v>
      </c>
      <c r="N12" s="44"/>
    </row>
    <row r="13" spans="1:17" s="2" customFormat="1" ht="215.25" customHeight="1" x14ac:dyDescent="0.25">
      <c r="A13" s="54" t="s">
        <v>44</v>
      </c>
      <c r="B13" s="61" t="s">
        <v>84</v>
      </c>
      <c r="C13" s="4" t="s">
        <v>2</v>
      </c>
      <c r="D13" s="7">
        <v>0.5</v>
      </c>
      <c r="E13" s="63">
        <v>45265</v>
      </c>
      <c r="F13" s="6"/>
      <c r="G13" s="6"/>
      <c r="H13" s="6">
        <v>1</v>
      </c>
      <c r="I13" s="62">
        <v>6000</v>
      </c>
      <c r="J13" s="69">
        <f>G13+F13+(D13*E13)</f>
        <v>22632.5</v>
      </c>
      <c r="K13" s="33">
        <f>J13*I13*H13</f>
        <v>135795000</v>
      </c>
      <c r="L13" s="53"/>
      <c r="N13" s="43"/>
    </row>
    <row r="14" spans="1:17" s="2" customFormat="1" ht="33" customHeight="1" x14ac:dyDescent="0.25">
      <c r="A14" s="54" t="s">
        <v>45</v>
      </c>
      <c r="B14" s="61" t="s">
        <v>50</v>
      </c>
      <c r="C14" s="4" t="s">
        <v>52</v>
      </c>
      <c r="D14" s="7">
        <v>2</v>
      </c>
      <c r="E14" s="63">
        <v>45265</v>
      </c>
      <c r="F14" s="6"/>
      <c r="G14" s="6"/>
      <c r="H14" s="6">
        <v>1</v>
      </c>
      <c r="I14" s="62">
        <v>6000</v>
      </c>
      <c r="J14" s="69">
        <f>G14+F14+(D14*E14)</f>
        <v>90530</v>
      </c>
      <c r="K14" s="33">
        <f>J14*I14*H14</f>
        <v>543180000</v>
      </c>
      <c r="L14" s="53" t="s">
        <v>58</v>
      </c>
      <c r="N14" s="43"/>
    </row>
    <row r="15" spans="1:17" s="2" customFormat="1" ht="18" customHeight="1" x14ac:dyDescent="0.25">
      <c r="A15" s="52">
        <v>2</v>
      </c>
      <c r="B15" s="3" t="s">
        <v>7</v>
      </c>
      <c r="C15" s="4" t="s">
        <v>8</v>
      </c>
      <c r="D15" s="7">
        <v>1</v>
      </c>
      <c r="E15" s="63">
        <v>45265</v>
      </c>
      <c r="F15" s="6"/>
      <c r="G15" s="6"/>
      <c r="H15" s="6">
        <v>1</v>
      </c>
      <c r="I15" s="62">
        <v>5500</v>
      </c>
      <c r="J15" s="33">
        <f t="shared" ref="J15:J22" si="0">G15+F15+(D15*E15)</f>
        <v>45265</v>
      </c>
      <c r="K15" s="33">
        <f t="shared" ref="K15:K27" si="1">J15*I15*H15</f>
        <v>248957500</v>
      </c>
      <c r="L15" s="53"/>
    </row>
    <row r="16" spans="1:17" s="2" customFormat="1" ht="32.450000000000003" customHeight="1" x14ac:dyDescent="0.25">
      <c r="A16" s="55"/>
      <c r="B16" s="4"/>
      <c r="C16" s="4" t="s">
        <v>20</v>
      </c>
      <c r="D16" s="7">
        <v>1</v>
      </c>
      <c r="E16" s="63">
        <v>45265</v>
      </c>
      <c r="F16" s="6"/>
      <c r="G16" s="6">
        <v>15000</v>
      </c>
      <c r="H16" s="6">
        <v>1</v>
      </c>
      <c r="I16" s="62">
        <v>500</v>
      </c>
      <c r="J16" s="33">
        <f t="shared" si="0"/>
        <v>60265</v>
      </c>
      <c r="K16" s="33">
        <f>J16*I16*H16</f>
        <v>30132500</v>
      </c>
      <c r="L16" s="53" t="s">
        <v>39</v>
      </c>
    </row>
    <row r="17" spans="1:12" s="2" customFormat="1" ht="18" customHeight="1" x14ac:dyDescent="0.25">
      <c r="A17" s="55"/>
      <c r="B17" s="4"/>
      <c r="C17" s="4" t="s">
        <v>21</v>
      </c>
      <c r="D17" s="7"/>
      <c r="E17" s="22"/>
      <c r="F17" s="6"/>
      <c r="G17" s="6"/>
      <c r="H17" s="6"/>
      <c r="I17" s="6"/>
      <c r="J17" s="33">
        <f t="shared" si="0"/>
        <v>0</v>
      </c>
      <c r="K17" s="33">
        <f t="shared" si="1"/>
        <v>0</v>
      </c>
      <c r="L17" s="53"/>
    </row>
    <row r="18" spans="1:12" s="2" customFormat="1" ht="31.5" customHeight="1" x14ac:dyDescent="0.25">
      <c r="A18" s="52">
        <v>3</v>
      </c>
      <c r="B18" s="3" t="s">
        <v>22</v>
      </c>
      <c r="C18" s="4"/>
      <c r="D18" s="7"/>
      <c r="E18" s="22"/>
      <c r="F18" s="6"/>
      <c r="G18" s="6"/>
      <c r="H18" s="6"/>
      <c r="I18" s="6"/>
      <c r="J18" s="33">
        <f t="shared" si="0"/>
        <v>0</v>
      </c>
      <c r="K18" s="33">
        <f t="shared" si="1"/>
        <v>0</v>
      </c>
      <c r="L18" s="53"/>
    </row>
    <row r="19" spans="1:12" s="2" customFormat="1" ht="27.75" customHeight="1" x14ac:dyDescent="0.25">
      <c r="A19" s="54" t="s">
        <v>26</v>
      </c>
      <c r="B19" s="4" t="s">
        <v>3</v>
      </c>
      <c r="C19" s="4"/>
      <c r="D19" s="7"/>
      <c r="E19" s="22"/>
      <c r="F19" s="6"/>
      <c r="G19" s="6">
        <v>20000</v>
      </c>
      <c r="H19" s="6">
        <v>1</v>
      </c>
      <c r="I19" s="62">
        <v>6000</v>
      </c>
      <c r="J19" s="33">
        <f t="shared" si="0"/>
        <v>20000</v>
      </c>
      <c r="K19" s="33">
        <f t="shared" si="1"/>
        <v>120000000</v>
      </c>
      <c r="L19" s="53"/>
    </row>
    <row r="20" spans="1:12" s="2" customFormat="1" ht="18" customHeight="1" x14ac:dyDescent="0.25">
      <c r="A20" s="54" t="s">
        <v>25</v>
      </c>
      <c r="B20" s="4" t="s">
        <v>4</v>
      </c>
      <c r="C20" s="4"/>
      <c r="D20" s="7"/>
      <c r="E20" s="38"/>
      <c r="F20" s="6"/>
      <c r="G20" s="6"/>
      <c r="H20" s="6">
        <v>1</v>
      </c>
      <c r="I20" s="6"/>
      <c r="J20" s="33">
        <f t="shared" si="0"/>
        <v>0</v>
      </c>
      <c r="K20" s="33">
        <f t="shared" si="1"/>
        <v>0</v>
      </c>
      <c r="L20" s="53"/>
    </row>
    <row r="21" spans="1:12" s="2" customFormat="1" ht="18" customHeight="1" x14ac:dyDescent="0.25">
      <c r="A21" s="54" t="s">
        <v>24</v>
      </c>
      <c r="B21" s="4" t="s">
        <v>23</v>
      </c>
      <c r="C21" s="4"/>
      <c r="D21" s="7"/>
      <c r="E21" s="38"/>
      <c r="F21" s="6"/>
      <c r="G21" s="6"/>
      <c r="H21" s="6">
        <v>1</v>
      </c>
      <c r="I21" s="6"/>
      <c r="J21" s="33">
        <f t="shared" si="0"/>
        <v>0</v>
      </c>
      <c r="K21" s="33">
        <f t="shared" si="1"/>
        <v>0</v>
      </c>
      <c r="L21" s="53"/>
    </row>
    <row r="22" spans="1:12" s="2" customFormat="1" ht="63" x14ac:dyDescent="0.25">
      <c r="A22" s="52">
        <v>4</v>
      </c>
      <c r="B22" s="4" t="s">
        <v>35</v>
      </c>
      <c r="C22" s="4"/>
      <c r="D22" s="7">
        <v>0</v>
      </c>
      <c r="E22" s="63">
        <v>45265</v>
      </c>
      <c r="F22" s="6"/>
      <c r="G22" s="6"/>
      <c r="H22" s="6">
        <v>1</v>
      </c>
      <c r="I22" s="62"/>
      <c r="J22" s="33">
        <f t="shared" si="0"/>
        <v>0</v>
      </c>
      <c r="K22" s="33">
        <f t="shared" si="1"/>
        <v>0</v>
      </c>
      <c r="L22" s="53"/>
    </row>
    <row r="23" spans="1:12" s="2" customFormat="1" ht="32.25" customHeight="1" x14ac:dyDescent="0.25">
      <c r="A23" s="52">
        <v>5</v>
      </c>
      <c r="B23" s="4" t="s">
        <v>34</v>
      </c>
      <c r="C23" s="4"/>
      <c r="D23" s="7"/>
      <c r="E23" s="22"/>
      <c r="F23" s="6"/>
      <c r="G23" s="6"/>
      <c r="H23" s="6">
        <v>1</v>
      </c>
      <c r="I23" s="6"/>
      <c r="J23" s="33">
        <f>G23+F23+(D23*E23)</f>
        <v>0</v>
      </c>
      <c r="K23" s="33">
        <f t="shared" si="1"/>
        <v>0</v>
      </c>
      <c r="L23" s="53"/>
    </row>
    <row r="24" spans="1:12" s="2" customFormat="1" ht="22.5" customHeight="1" x14ac:dyDescent="0.25">
      <c r="A24" s="52">
        <v>6</v>
      </c>
      <c r="B24" s="3" t="s">
        <v>9</v>
      </c>
      <c r="C24" s="4" t="s">
        <v>8</v>
      </c>
      <c r="D24" s="7">
        <v>1</v>
      </c>
      <c r="E24" s="63">
        <v>45265</v>
      </c>
      <c r="F24" s="6"/>
      <c r="G24" s="6"/>
      <c r="H24" s="6">
        <v>1</v>
      </c>
      <c r="I24" s="62">
        <v>6000</v>
      </c>
      <c r="J24" s="33">
        <f>G24+F24+(D24*E24)</f>
        <v>45265</v>
      </c>
      <c r="K24" s="33">
        <f t="shared" si="1"/>
        <v>271590000</v>
      </c>
      <c r="L24" s="53"/>
    </row>
    <row r="25" spans="1:12" s="2" customFormat="1" ht="33.75" customHeight="1" x14ac:dyDescent="0.25">
      <c r="A25" s="47"/>
      <c r="B25" s="4"/>
      <c r="C25" s="4" t="s">
        <v>20</v>
      </c>
      <c r="D25" s="7">
        <v>1</v>
      </c>
      <c r="E25" s="63">
        <v>45265</v>
      </c>
      <c r="F25" s="6"/>
      <c r="G25" s="6">
        <v>15000</v>
      </c>
      <c r="H25" s="6">
        <v>1</v>
      </c>
      <c r="I25" s="62"/>
      <c r="J25" s="33">
        <f>G25+F25+(D25*E25)</f>
        <v>60265</v>
      </c>
      <c r="K25" s="33">
        <f>J25*I25*H25</f>
        <v>0</v>
      </c>
      <c r="L25" s="53" t="s">
        <v>39</v>
      </c>
    </row>
    <row r="26" spans="1:12" s="2" customFormat="1" ht="18" customHeight="1" x14ac:dyDescent="0.25">
      <c r="A26" s="47"/>
      <c r="B26" s="4"/>
      <c r="C26" s="4" t="s">
        <v>21</v>
      </c>
      <c r="D26" s="7"/>
      <c r="E26" s="22"/>
      <c r="F26" s="6"/>
      <c r="G26" s="6"/>
      <c r="H26" s="6">
        <v>1</v>
      </c>
      <c r="I26" s="6"/>
      <c r="J26" s="33">
        <f>G26+F26+(D26*E26)</f>
        <v>0</v>
      </c>
      <c r="K26" s="33">
        <f t="shared" si="1"/>
        <v>0</v>
      </c>
      <c r="L26" s="53"/>
    </row>
    <row r="27" spans="1:12" s="2" customFormat="1" ht="15.75" x14ac:dyDescent="0.25">
      <c r="A27" s="56"/>
      <c r="B27" s="4"/>
      <c r="C27" s="4" t="s">
        <v>6</v>
      </c>
      <c r="D27" s="7"/>
      <c r="E27" s="22"/>
      <c r="F27" s="6"/>
      <c r="G27" s="6"/>
      <c r="H27" s="6">
        <v>1</v>
      </c>
      <c r="I27" s="6"/>
      <c r="J27" s="33">
        <f>G27+F27+(D27*E27)</f>
        <v>0</v>
      </c>
      <c r="K27" s="33">
        <f t="shared" si="1"/>
        <v>0</v>
      </c>
      <c r="L27" s="53"/>
    </row>
    <row r="28" spans="1:12" s="2" customFormat="1" ht="18" customHeight="1" x14ac:dyDescent="0.25">
      <c r="A28" s="54"/>
      <c r="B28" s="80" t="s">
        <v>1</v>
      </c>
      <c r="C28" s="80"/>
      <c r="D28" s="57"/>
      <c r="E28" s="58"/>
      <c r="F28" s="58">
        <f>SUM(F11:F27)</f>
        <v>0</v>
      </c>
      <c r="G28" s="58">
        <f>SUM(G11:G27)</f>
        <v>50000</v>
      </c>
      <c r="H28" s="59"/>
      <c r="I28" s="58"/>
      <c r="J28" s="60">
        <f>SUM(J11:J27)</f>
        <v>434752.5</v>
      </c>
      <c r="K28" s="60">
        <f>SUM(K11:K27)</f>
        <v>1892835000</v>
      </c>
      <c r="L28" s="58"/>
    </row>
    <row r="29" spans="1:12" s="2" customFormat="1" ht="18" customHeight="1" x14ac:dyDescent="0.25">
      <c r="A29" s="9"/>
      <c r="B29" s="10"/>
      <c r="C29" s="10"/>
      <c r="D29" s="11"/>
      <c r="E29" s="12"/>
      <c r="F29" s="12"/>
      <c r="G29" s="12"/>
      <c r="H29" s="13"/>
      <c r="I29" s="12"/>
      <c r="J29" s="12"/>
      <c r="K29" s="12"/>
      <c r="L29" s="12"/>
    </row>
    <row r="30" spans="1:12" s="2" customFormat="1" ht="18" customHeight="1" x14ac:dyDescent="0.25">
      <c r="A30" s="19" t="s">
        <v>11</v>
      </c>
      <c r="B30" s="78" t="s">
        <v>41</v>
      </c>
      <c r="C30" s="78"/>
      <c r="D30" s="78"/>
      <c r="E30" s="78"/>
      <c r="F30" s="78"/>
      <c r="G30" s="78"/>
      <c r="H30" s="78"/>
      <c r="I30" s="78"/>
      <c r="J30" s="78"/>
      <c r="K30" s="78"/>
      <c r="L30" s="78"/>
    </row>
    <row r="31" spans="1:12" s="2" customFormat="1" ht="20.100000000000001" customHeight="1" x14ac:dyDescent="0.25">
      <c r="A31" s="24"/>
      <c r="B31" s="23"/>
      <c r="C31" s="23"/>
      <c r="D31" s="25"/>
      <c r="E31" s="26"/>
      <c r="F31" s="23"/>
      <c r="G31" s="23"/>
      <c r="H31" s="23"/>
      <c r="I31" s="23"/>
      <c r="J31" s="23"/>
      <c r="K31" s="23"/>
      <c r="L31" s="23"/>
    </row>
    <row r="32" spans="1:12" s="45" customFormat="1" ht="92.25" customHeight="1" x14ac:dyDescent="0.25">
      <c r="A32" s="47" t="s">
        <v>0</v>
      </c>
      <c r="B32" s="47" t="s">
        <v>15</v>
      </c>
      <c r="C32" s="47" t="s">
        <v>18</v>
      </c>
      <c r="D32" s="48" t="s">
        <v>28</v>
      </c>
      <c r="E32" s="49" t="s">
        <v>29</v>
      </c>
      <c r="F32" s="50" t="s">
        <v>30</v>
      </c>
      <c r="G32" s="48" t="s">
        <v>31</v>
      </c>
      <c r="H32" s="48" t="s">
        <v>19</v>
      </c>
      <c r="I32" s="48" t="s">
        <v>17</v>
      </c>
      <c r="J32" s="48" t="s">
        <v>32</v>
      </c>
      <c r="K32" s="48" t="s">
        <v>33</v>
      </c>
      <c r="L32" s="48" t="s">
        <v>5</v>
      </c>
    </row>
    <row r="33" spans="1:16" s="2" customFormat="1" ht="48.75" customHeight="1" x14ac:dyDescent="0.25">
      <c r="A33" s="52">
        <v>1</v>
      </c>
      <c r="B33" s="3" t="s">
        <v>2</v>
      </c>
      <c r="C33" s="4"/>
      <c r="D33" s="5"/>
      <c r="E33" s="22"/>
      <c r="F33" s="6"/>
      <c r="G33" s="6"/>
      <c r="H33" s="6"/>
      <c r="I33" s="6"/>
      <c r="J33" s="6"/>
      <c r="K33" s="6"/>
      <c r="L33" s="53"/>
    </row>
    <row r="34" spans="1:16" s="2" customFormat="1" ht="111.75" customHeight="1" x14ac:dyDescent="0.25">
      <c r="A34" s="54" t="s">
        <v>14</v>
      </c>
      <c r="B34" s="71" t="s">
        <v>91</v>
      </c>
      <c r="C34" s="4" t="s">
        <v>51</v>
      </c>
      <c r="D34" s="7">
        <v>1.5</v>
      </c>
      <c r="E34" s="63">
        <v>45265</v>
      </c>
      <c r="F34" s="6"/>
      <c r="G34" s="6"/>
      <c r="H34" s="6">
        <v>1</v>
      </c>
      <c r="I34" s="62">
        <v>6000</v>
      </c>
      <c r="J34" s="69">
        <f>G34+F34+(D34*E34)</f>
        <v>67897.5</v>
      </c>
      <c r="K34" s="33">
        <f t="shared" ref="K34:K49" si="2">J34*I34*H34</f>
        <v>407385000</v>
      </c>
      <c r="L34" s="53" t="s">
        <v>57</v>
      </c>
    </row>
    <row r="35" spans="1:16" s="2" customFormat="1" ht="285" customHeight="1" x14ac:dyDescent="0.25">
      <c r="A35" s="54" t="s">
        <v>44</v>
      </c>
      <c r="B35" s="71" t="s">
        <v>92</v>
      </c>
      <c r="C35" s="4" t="s">
        <v>2</v>
      </c>
      <c r="D35" s="7">
        <v>0.5</v>
      </c>
      <c r="E35" s="63">
        <v>45265</v>
      </c>
      <c r="F35" s="6"/>
      <c r="G35" s="6"/>
      <c r="H35" s="6">
        <v>1</v>
      </c>
      <c r="I35" s="62">
        <v>6000</v>
      </c>
      <c r="J35" s="69">
        <f>G35+F35+(D35*E35)</f>
        <v>22632.5</v>
      </c>
      <c r="K35" s="33">
        <f t="shared" si="2"/>
        <v>135795000</v>
      </c>
      <c r="L35" s="53"/>
    </row>
    <row r="36" spans="1:16" s="2" customFormat="1" ht="46.5" customHeight="1" x14ac:dyDescent="0.25">
      <c r="A36" s="54" t="s">
        <v>45</v>
      </c>
      <c r="B36" s="71" t="s">
        <v>87</v>
      </c>
      <c r="C36" s="4" t="s">
        <v>52</v>
      </c>
      <c r="D36" s="7">
        <v>1.5</v>
      </c>
      <c r="E36" s="63">
        <v>45265</v>
      </c>
      <c r="F36" s="6"/>
      <c r="G36" s="6"/>
      <c r="H36" s="6">
        <v>1</v>
      </c>
      <c r="I36" s="62">
        <v>6000</v>
      </c>
      <c r="J36" s="69">
        <f>G36+F36+(D36*E36)</f>
        <v>67897.5</v>
      </c>
      <c r="K36" s="33">
        <f t="shared" si="2"/>
        <v>407385000</v>
      </c>
      <c r="L36" s="53" t="s">
        <v>57</v>
      </c>
    </row>
    <row r="37" spans="1:16" s="2" customFormat="1" ht="36" customHeight="1" x14ac:dyDescent="0.25">
      <c r="A37" s="52">
        <v>2</v>
      </c>
      <c r="B37" s="3" t="s">
        <v>7</v>
      </c>
      <c r="C37" s="4" t="s">
        <v>8</v>
      </c>
      <c r="D37" s="7">
        <v>1</v>
      </c>
      <c r="E37" s="63">
        <v>45265</v>
      </c>
      <c r="F37" s="6"/>
      <c r="G37" s="6"/>
      <c r="H37" s="6">
        <v>1</v>
      </c>
      <c r="I37" s="62">
        <v>5000</v>
      </c>
      <c r="J37" s="33">
        <f t="shared" ref="J37:J46" si="3">G37+F37+(D37*E37)</f>
        <v>45265</v>
      </c>
      <c r="K37" s="33">
        <f t="shared" si="2"/>
        <v>226325000</v>
      </c>
      <c r="L37" s="53"/>
    </row>
    <row r="38" spans="1:16" s="2" customFormat="1" ht="27" customHeight="1" x14ac:dyDescent="0.25">
      <c r="A38" s="55"/>
      <c r="B38" s="4"/>
      <c r="C38" s="4" t="s">
        <v>20</v>
      </c>
      <c r="D38" s="7">
        <v>1</v>
      </c>
      <c r="E38" s="63">
        <v>45265</v>
      </c>
      <c r="F38" s="6"/>
      <c r="G38" s="6">
        <v>15000</v>
      </c>
      <c r="H38" s="6">
        <v>1</v>
      </c>
      <c r="I38" s="62">
        <v>500</v>
      </c>
      <c r="J38" s="33">
        <f t="shared" si="3"/>
        <v>60265</v>
      </c>
      <c r="K38" s="33">
        <f t="shared" si="2"/>
        <v>30132500</v>
      </c>
      <c r="L38" s="53" t="s">
        <v>39</v>
      </c>
      <c r="P38" s="39"/>
    </row>
    <row r="39" spans="1:16" s="2" customFormat="1" ht="20.100000000000001" customHeight="1" x14ac:dyDescent="0.25">
      <c r="A39" s="55"/>
      <c r="B39" s="4"/>
      <c r="C39" s="4" t="s">
        <v>21</v>
      </c>
      <c r="D39" s="7">
        <v>1</v>
      </c>
      <c r="E39" s="63">
        <v>45265</v>
      </c>
      <c r="F39" s="6"/>
      <c r="G39" s="6"/>
      <c r="H39" s="6">
        <v>1</v>
      </c>
      <c r="I39" s="62">
        <v>500</v>
      </c>
      <c r="J39" s="33">
        <f t="shared" si="3"/>
        <v>45265</v>
      </c>
      <c r="K39" s="33">
        <f t="shared" si="2"/>
        <v>22632500</v>
      </c>
      <c r="L39" s="53"/>
    </row>
    <row r="40" spans="1:16" s="2" customFormat="1" ht="30" customHeight="1" x14ac:dyDescent="0.25">
      <c r="A40" s="52">
        <v>3</v>
      </c>
      <c r="B40" s="3" t="s">
        <v>22</v>
      </c>
      <c r="C40" s="4"/>
      <c r="D40" s="7"/>
      <c r="E40" s="37"/>
      <c r="F40" s="6"/>
      <c r="G40" s="6"/>
      <c r="H40" s="6">
        <v>1</v>
      </c>
      <c r="I40" s="6"/>
      <c r="J40" s="33">
        <f t="shared" si="3"/>
        <v>0</v>
      </c>
      <c r="K40" s="33">
        <f t="shared" si="2"/>
        <v>0</v>
      </c>
      <c r="L40" s="53"/>
    </row>
    <row r="41" spans="1:16" s="2" customFormat="1" ht="20.100000000000001" customHeight="1" x14ac:dyDescent="0.25">
      <c r="A41" s="54" t="s">
        <v>26</v>
      </c>
      <c r="B41" s="4" t="s">
        <v>3</v>
      </c>
      <c r="C41" s="4"/>
      <c r="D41" s="7"/>
      <c r="E41" s="37"/>
      <c r="F41" s="6"/>
      <c r="G41" s="6">
        <v>20000</v>
      </c>
      <c r="H41" s="6">
        <v>1</v>
      </c>
      <c r="I41" s="62">
        <v>6000</v>
      </c>
      <c r="J41" s="33">
        <f t="shared" si="3"/>
        <v>20000</v>
      </c>
      <c r="K41" s="33">
        <f t="shared" si="2"/>
        <v>120000000</v>
      </c>
      <c r="L41" s="53"/>
    </row>
    <row r="42" spans="1:16" s="2" customFormat="1" ht="20.100000000000001" customHeight="1" x14ac:dyDescent="0.25">
      <c r="A42" s="54" t="s">
        <v>25</v>
      </c>
      <c r="B42" s="4" t="s">
        <v>4</v>
      </c>
      <c r="C42" s="4"/>
      <c r="D42" s="7"/>
      <c r="E42" s="37"/>
      <c r="F42" s="6"/>
      <c r="G42" s="6"/>
      <c r="H42" s="6">
        <v>1</v>
      </c>
      <c r="I42" s="6"/>
      <c r="J42" s="33">
        <f t="shared" si="3"/>
        <v>0</v>
      </c>
      <c r="K42" s="33">
        <f t="shared" si="2"/>
        <v>0</v>
      </c>
      <c r="L42" s="53"/>
    </row>
    <row r="43" spans="1:16" s="2" customFormat="1" ht="15.75" x14ac:dyDescent="0.25">
      <c r="A43" s="54" t="s">
        <v>24</v>
      </c>
      <c r="B43" s="4" t="s">
        <v>23</v>
      </c>
      <c r="C43" s="4"/>
      <c r="D43" s="7"/>
      <c r="E43" s="37"/>
      <c r="F43" s="6"/>
      <c r="G43" s="6"/>
      <c r="H43" s="6">
        <v>1</v>
      </c>
      <c r="I43" s="6"/>
      <c r="J43" s="33">
        <f t="shared" si="3"/>
        <v>0</v>
      </c>
      <c r="K43" s="33">
        <f t="shared" si="2"/>
        <v>0</v>
      </c>
      <c r="L43" s="53"/>
    </row>
    <row r="44" spans="1:16" s="2" customFormat="1" ht="63" x14ac:dyDescent="0.25">
      <c r="A44" s="52">
        <v>4</v>
      </c>
      <c r="B44" s="4" t="s">
        <v>35</v>
      </c>
      <c r="C44" s="4"/>
      <c r="D44" s="7">
        <v>0</v>
      </c>
      <c r="E44" s="63">
        <v>45265</v>
      </c>
      <c r="F44" s="6"/>
      <c r="G44" s="6"/>
      <c r="H44" s="6">
        <v>1</v>
      </c>
      <c r="I44" s="62">
        <v>1000</v>
      </c>
      <c r="J44" s="33">
        <f t="shared" si="3"/>
        <v>0</v>
      </c>
      <c r="K44" s="33">
        <f t="shared" si="2"/>
        <v>0</v>
      </c>
      <c r="L44" s="53"/>
    </row>
    <row r="45" spans="1:16" s="2" customFormat="1" ht="20.100000000000001" customHeight="1" x14ac:dyDescent="0.25">
      <c r="A45" s="52">
        <v>5</v>
      </c>
      <c r="B45" s="4" t="s">
        <v>34</v>
      </c>
      <c r="C45" s="4"/>
      <c r="D45" s="7"/>
      <c r="E45" s="63"/>
      <c r="F45" s="6"/>
      <c r="G45" s="6"/>
      <c r="H45" s="6">
        <v>1</v>
      </c>
      <c r="I45" s="6"/>
      <c r="J45" s="33">
        <f t="shared" si="3"/>
        <v>0</v>
      </c>
      <c r="K45" s="33">
        <f t="shared" si="2"/>
        <v>0</v>
      </c>
      <c r="L45" s="53"/>
    </row>
    <row r="46" spans="1:16" s="2" customFormat="1" ht="20.100000000000001" customHeight="1" x14ac:dyDescent="0.25">
      <c r="A46" s="52">
        <v>6</v>
      </c>
      <c r="B46" s="3" t="s">
        <v>9</v>
      </c>
      <c r="C46" s="4" t="s">
        <v>8</v>
      </c>
      <c r="D46" s="7">
        <v>1</v>
      </c>
      <c r="E46" s="63">
        <v>45265</v>
      </c>
      <c r="F46" s="6"/>
      <c r="G46" s="6"/>
      <c r="H46" s="6">
        <v>1</v>
      </c>
      <c r="I46" s="62">
        <v>6000</v>
      </c>
      <c r="J46" s="33">
        <f t="shared" si="3"/>
        <v>45265</v>
      </c>
      <c r="K46" s="33">
        <f t="shared" si="2"/>
        <v>271590000</v>
      </c>
      <c r="L46" s="53"/>
    </row>
    <row r="47" spans="1:16" s="2" customFormat="1" ht="39" customHeight="1" x14ac:dyDescent="0.25">
      <c r="A47" s="52"/>
      <c r="B47" s="4"/>
      <c r="C47" s="4" t="s">
        <v>20</v>
      </c>
      <c r="D47" s="7">
        <v>1</v>
      </c>
      <c r="E47" s="63">
        <v>45265</v>
      </c>
      <c r="F47" s="6"/>
      <c r="G47" s="6">
        <v>15000</v>
      </c>
      <c r="H47" s="6">
        <v>1</v>
      </c>
      <c r="I47" s="62"/>
      <c r="J47" s="33">
        <f>G47+F47+(D47*E47)</f>
        <v>60265</v>
      </c>
      <c r="K47" s="33">
        <f>J47*I47*H47</f>
        <v>0</v>
      </c>
      <c r="L47" s="53" t="s">
        <v>39</v>
      </c>
    </row>
    <row r="48" spans="1:16" s="2" customFormat="1" ht="20.100000000000001" customHeight="1" x14ac:dyDescent="0.25">
      <c r="A48" s="52"/>
      <c r="B48" s="4"/>
      <c r="C48" s="4" t="s">
        <v>21</v>
      </c>
      <c r="D48" s="7"/>
      <c r="E48" s="37"/>
      <c r="F48" s="6"/>
      <c r="G48" s="6"/>
      <c r="H48" s="6"/>
      <c r="I48" s="6"/>
      <c r="J48" s="33">
        <f>G48+F48+(D48*E48)</f>
        <v>0</v>
      </c>
      <c r="K48" s="33">
        <f t="shared" si="2"/>
        <v>0</v>
      </c>
      <c r="L48" s="53" t="s">
        <v>40</v>
      </c>
    </row>
    <row r="49" spans="1:12" s="2" customFormat="1" ht="20.100000000000001" customHeight="1" x14ac:dyDescent="0.25">
      <c r="A49" s="47"/>
      <c r="B49" s="4"/>
      <c r="C49" s="4" t="s">
        <v>6</v>
      </c>
      <c r="D49" s="7"/>
      <c r="E49" s="37"/>
      <c r="F49" s="6"/>
      <c r="G49" s="6"/>
      <c r="H49" s="6"/>
      <c r="I49" s="6"/>
      <c r="J49" s="33">
        <f>G49+F49+(D49*E49)</f>
        <v>0</v>
      </c>
      <c r="K49" s="33">
        <f t="shared" si="2"/>
        <v>0</v>
      </c>
      <c r="L49" s="53"/>
    </row>
    <row r="50" spans="1:12" s="2" customFormat="1" ht="20.100000000000001" customHeight="1" x14ac:dyDescent="0.25">
      <c r="A50" s="54"/>
      <c r="B50" s="80" t="s">
        <v>1</v>
      </c>
      <c r="C50" s="80"/>
      <c r="D50" s="57"/>
      <c r="E50" s="58"/>
      <c r="F50" s="58">
        <f>SUM(F33:F46)</f>
        <v>0</v>
      </c>
      <c r="G50" s="58">
        <f>SUM(G33:G46)</f>
        <v>35000</v>
      </c>
      <c r="H50" s="59"/>
      <c r="I50" s="58"/>
      <c r="J50" s="60">
        <f>SUM(J33:J49)</f>
        <v>434752.5</v>
      </c>
      <c r="K50" s="60">
        <f>SUM(K33:K49)</f>
        <v>1621245000</v>
      </c>
      <c r="L50" s="58"/>
    </row>
    <row r="51" spans="1:12" s="2" customFormat="1" ht="19.5" customHeight="1" x14ac:dyDescent="0.25">
      <c r="A51" s="19" t="s">
        <v>13</v>
      </c>
      <c r="B51" s="78" t="s">
        <v>27</v>
      </c>
      <c r="C51" s="78"/>
      <c r="D51" s="78"/>
      <c r="E51" s="78"/>
      <c r="F51" s="78"/>
      <c r="G51" s="78"/>
      <c r="H51" s="78"/>
      <c r="I51" s="78"/>
      <c r="J51" s="78"/>
      <c r="K51" s="78"/>
      <c r="L51" s="78"/>
    </row>
    <row r="52" spans="1:12" s="2" customFormat="1" ht="20.100000000000001" customHeight="1" x14ac:dyDescent="0.25">
      <c r="A52" s="27"/>
      <c r="B52" s="27"/>
      <c r="C52" s="27"/>
      <c r="D52" s="27"/>
      <c r="E52" s="27"/>
      <c r="F52" s="27"/>
      <c r="G52" s="27"/>
      <c r="H52" s="27"/>
      <c r="I52" s="27"/>
      <c r="J52" s="27"/>
      <c r="K52" s="27"/>
      <c r="L52" s="27"/>
    </row>
    <row r="53" spans="1:12" s="2" customFormat="1" ht="19.5" customHeight="1" x14ac:dyDescent="0.25">
      <c r="A53" s="27"/>
      <c r="B53" s="27"/>
      <c r="C53" s="27"/>
      <c r="D53" s="27"/>
      <c r="E53" s="27"/>
      <c r="F53" s="27"/>
      <c r="G53" s="27"/>
      <c r="H53" s="27"/>
      <c r="I53" s="27"/>
      <c r="J53" s="27"/>
      <c r="K53" s="27"/>
      <c r="L53" s="27"/>
    </row>
    <row r="54" spans="1:12" s="2" customFormat="1" ht="19.5" customHeight="1" x14ac:dyDescent="0.25">
      <c r="A54" s="27"/>
      <c r="B54" s="27"/>
      <c r="C54" s="27"/>
      <c r="D54" s="27"/>
      <c r="E54" s="27"/>
      <c r="F54" s="27"/>
      <c r="G54" s="27"/>
      <c r="H54" s="27"/>
      <c r="I54" s="27"/>
      <c r="J54" s="27"/>
      <c r="K54" s="27"/>
      <c r="L54" s="27"/>
    </row>
    <row r="55" spans="1:12" s="2" customFormat="1" ht="19.5" customHeight="1" x14ac:dyDescent="0.25">
      <c r="A55" s="27"/>
      <c r="B55" s="27"/>
      <c r="C55" s="27"/>
      <c r="D55" s="27"/>
      <c r="E55" s="27"/>
      <c r="F55" s="27"/>
      <c r="G55" s="27"/>
      <c r="H55" s="27"/>
      <c r="I55" s="27"/>
      <c r="J55" s="27"/>
      <c r="K55" s="27"/>
      <c r="L55" s="27"/>
    </row>
    <row r="56" spans="1:12" s="2" customFormat="1" ht="19.5" customHeight="1" x14ac:dyDescent="0.25">
      <c r="A56" s="27"/>
      <c r="B56" s="27"/>
      <c r="C56" s="27"/>
      <c r="D56" s="27"/>
      <c r="E56" s="27"/>
      <c r="F56" s="27"/>
      <c r="G56" s="27"/>
      <c r="H56" s="27"/>
      <c r="I56" s="27"/>
      <c r="J56" s="27"/>
      <c r="K56" s="27"/>
      <c r="L56" s="27"/>
    </row>
    <row r="57" spans="1:12" s="2" customFormat="1" ht="19.5" customHeight="1" x14ac:dyDescent="0.25">
      <c r="A57" s="27"/>
      <c r="B57" s="27"/>
      <c r="C57" s="27"/>
      <c r="D57" s="27"/>
      <c r="E57" s="27"/>
      <c r="F57" s="27"/>
      <c r="G57" s="27"/>
      <c r="H57" s="27"/>
      <c r="I57" s="27"/>
      <c r="J57" s="27"/>
      <c r="K57" s="27"/>
      <c r="L57" s="27"/>
    </row>
    <row r="58" spans="1:12" s="2" customFormat="1" ht="19.5" customHeight="1" x14ac:dyDescent="0.25">
      <c r="A58" s="27"/>
      <c r="B58" s="27"/>
      <c r="C58" s="27"/>
      <c r="D58" s="27"/>
      <c r="E58" s="27"/>
      <c r="F58" s="27"/>
      <c r="G58" s="27"/>
      <c r="H58" s="27"/>
      <c r="I58" s="27"/>
      <c r="J58" s="27"/>
      <c r="K58" s="27"/>
      <c r="L58" s="27"/>
    </row>
    <row r="59" spans="1:12" s="2" customFormat="1" ht="19.5" customHeight="1" x14ac:dyDescent="0.25">
      <c r="A59" s="27"/>
      <c r="B59" s="27"/>
      <c r="C59" s="27"/>
      <c r="D59" s="27"/>
      <c r="E59" s="27"/>
      <c r="F59" s="27"/>
      <c r="G59" s="27"/>
      <c r="H59" s="27"/>
      <c r="I59" s="27"/>
      <c r="J59" s="27"/>
      <c r="K59" s="27"/>
      <c r="L59" s="27"/>
    </row>
    <row r="60" spans="1:12" s="2" customFormat="1" ht="19.5" customHeight="1" x14ac:dyDescent="0.25">
      <c r="A60" s="27"/>
      <c r="B60" s="27"/>
      <c r="C60" s="27"/>
      <c r="D60" s="27"/>
      <c r="E60" s="27"/>
      <c r="F60" s="27"/>
      <c r="G60" s="27"/>
      <c r="H60" s="27"/>
      <c r="I60" s="27"/>
      <c r="J60" s="27"/>
      <c r="K60" s="27"/>
      <c r="L60" s="27"/>
    </row>
    <row r="61" spans="1:12" s="2" customFormat="1" ht="19.5" customHeight="1" x14ac:dyDescent="0.25">
      <c r="A61" s="27"/>
      <c r="B61" s="27"/>
      <c r="C61" s="27"/>
      <c r="D61" s="27"/>
      <c r="E61" s="27"/>
      <c r="F61" s="27"/>
      <c r="G61" s="27"/>
      <c r="H61" s="27"/>
      <c r="I61" s="27"/>
      <c r="J61" s="27"/>
      <c r="K61" s="27"/>
      <c r="L61" s="27"/>
    </row>
    <row r="62" spans="1:12" s="2" customFormat="1" ht="19.5" customHeight="1" x14ac:dyDescent="0.25">
      <c r="A62" s="27"/>
      <c r="B62" s="27"/>
      <c r="C62" s="27"/>
      <c r="D62" s="27"/>
      <c r="E62" s="27"/>
      <c r="F62" s="27"/>
      <c r="G62" s="27"/>
      <c r="H62" s="27"/>
      <c r="I62" s="27"/>
      <c r="J62" s="27"/>
      <c r="K62" s="27"/>
      <c r="L62" s="27"/>
    </row>
    <row r="63" spans="1:12" s="2" customFormat="1" ht="19.5" customHeight="1" x14ac:dyDescent="0.25">
      <c r="A63" s="27"/>
      <c r="B63" s="27"/>
      <c r="C63" s="27"/>
      <c r="D63" s="27"/>
      <c r="E63" s="27"/>
      <c r="F63" s="27"/>
      <c r="G63" s="27"/>
      <c r="H63" s="27"/>
      <c r="I63" s="27"/>
      <c r="J63" s="27"/>
      <c r="K63" s="27"/>
      <c r="L63" s="27"/>
    </row>
    <row r="64" spans="1:12" s="2" customFormat="1" ht="19.5" customHeight="1" x14ac:dyDescent="0.25">
      <c r="A64" s="27"/>
      <c r="B64" s="27"/>
      <c r="C64" s="27"/>
      <c r="D64" s="27"/>
      <c r="E64" s="27"/>
      <c r="F64" s="27"/>
      <c r="G64" s="27"/>
      <c r="H64" s="27"/>
      <c r="I64" s="27"/>
      <c r="J64" s="27"/>
      <c r="K64" s="27"/>
      <c r="L64" s="27"/>
    </row>
    <row r="65" spans="1:12" s="2" customFormat="1" ht="19.5" customHeight="1" x14ac:dyDescent="0.25">
      <c r="A65" s="27"/>
      <c r="B65" s="27"/>
      <c r="C65" s="27"/>
      <c r="D65" s="27"/>
      <c r="E65" s="27"/>
      <c r="F65" s="27"/>
      <c r="G65" s="27"/>
      <c r="H65" s="27"/>
      <c r="I65" s="27"/>
      <c r="J65" s="27"/>
      <c r="K65" s="27"/>
      <c r="L65" s="27"/>
    </row>
    <row r="66" spans="1:12" s="2" customFormat="1" ht="19.5" customHeight="1" x14ac:dyDescent="0.25">
      <c r="A66" s="27"/>
      <c r="B66" s="27"/>
      <c r="C66" s="27"/>
      <c r="D66" s="27"/>
      <c r="E66" s="27"/>
      <c r="F66" s="27"/>
      <c r="G66" s="27"/>
      <c r="H66" s="27"/>
      <c r="I66" s="27"/>
      <c r="J66" s="27"/>
      <c r="K66" s="27"/>
      <c r="L66" s="27"/>
    </row>
    <row r="67" spans="1:12" s="2" customFormat="1" ht="19.5" customHeight="1" x14ac:dyDescent="0.25">
      <c r="A67" s="27"/>
      <c r="B67" s="27"/>
      <c r="C67" s="27"/>
      <c r="D67" s="27"/>
      <c r="E67" s="27"/>
      <c r="F67" s="27"/>
      <c r="G67" s="27"/>
      <c r="H67" s="27"/>
      <c r="I67" s="27"/>
      <c r="J67" s="27"/>
      <c r="K67" s="27"/>
      <c r="L67" s="27"/>
    </row>
    <row r="68" spans="1:12" s="2" customFormat="1" ht="29.25" customHeight="1" x14ac:dyDescent="0.25">
      <c r="A68" s="27"/>
      <c r="B68" s="27"/>
      <c r="C68" s="27"/>
      <c r="D68" s="27"/>
      <c r="E68" s="27"/>
      <c r="F68" s="27"/>
      <c r="G68" s="27"/>
      <c r="H68" s="27"/>
      <c r="I68" s="27"/>
      <c r="J68" s="27"/>
      <c r="K68" s="27"/>
      <c r="L68" s="27"/>
    </row>
    <row r="69" spans="1:12" s="8" customFormat="1" ht="15.75" x14ac:dyDescent="0.25">
      <c r="A69" s="27"/>
      <c r="B69" s="27"/>
      <c r="C69" s="27"/>
      <c r="D69" s="27"/>
      <c r="E69" s="27"/>
      <c r="F69" s="27"/>
      <c r="G69" s="27"/>
      <c r="H69" s="27"/>
      <c r="I69" s="27"/>
      <c r="J69" s="27"/>
      <c r="K69" s="28"/>
      <c r="L69" s="28"/>
    </row>
    <row r="70" spans="1:12" s="8" customFormat="1" ht="15.75" x14ac:dyDescent="0.25">
      <c r="A70" s="27"/>
      <c r="B70" s="27"/>
      <c r="C70" s="27"/>
      <c r="D70" s="27"/>
      <c r="E70" s="27"/>
      <c r="F70" s="27"/>
      <c r="G70" s="27"/>
      <c r="H70" s="27"/>
      <c r="I70" s="27"/>
      <c r="J70" s="27"/>
      <c r="K70" s="28"/>
      <c r="L70" s="28"/>
    </row>
    <row r="71" spans="1:12" s="8" customFormat="1" ht="15.75" x14ac:dyDescent="0.25">
      <c r="A71" s="27"/>
      <c r="B71" s="27"/>
      <c r="C71" s="27"/>
      <c r="D71" s="27"/>
      <c r="E71" s="27"/>
      <c r="F71" s="27"/>
      <c r="G71" s="27"/>
      <c r="H71" s="27"/>
      <c r="I71" s="27"/>
      <c r="J71" s="27"/>
      <c r="K71" s="28"/>
      <c r="L71" s="28"/>
    </row>
    <row r="72" spans="1:12" s="8" customFormat="1" ht="15.75" x14ac:dyDescent="0.25">
      <c r="A72" s="27"/>
      <c r="B72" s="27"/>
      <c r="C72" s="27"/>
      <c r="D72" s="27"/>
      <c r="E72" s="27"/>
      <c r="F72" s="27"/>
      <c r="G72" s="27"/>
      <c r="H72" s="27"/>
      <c r="I72" s="27"/>
      <c r="J72" s="27"/>
      <c r="K72" s="28"/>
      <c r="L72" s="28"/>
    </row>
    <row r="73" spans="1:12" s="8" customFormat="1" ht="15.75" x14ac:dyDescent="0.25">
      <c r="A73" s="27"/>
      <c r="B73" s="27"/>
      <c r="C73" s="27"/>
      <c r="D73" s="27"/>
      <c r="E73" s="27"/>
      <c r="F73" s="27"/>
      <c r="G73" s="27"/>
      <c r="H73" s="27"/>
      <c r="I73" s="27"/>
      <c r="J73" s="27"/>
      <c r="K73" s="28"/>
      <c r="L73" s="28"/>
    </row>
    <row r="74" spans="1:12" s="8" customFormat="1" ht="15.75" x14ac:dyDescent="0.25">
      <c r="A74" s="27"/>
      <c r="B74" s="27"/>
      <c r="C74" s="27"/>
      <c r="D74" s="27"/>
      <c r="E74" s="27"/>
      <c r="F74" s="27"/>
      <c r="G74" s="27"/>
      <c r="H74" s="27"/>
      <c r="I74" s="27"/>
      <c r="J74" s="27"/>
      <c r="K74" s="28"/>
      <c r="L74" s="28"/>
    </row>
    <row r="75" spans="1:12" s="8" customFormat="1" ht="15.75" x14ac:dyDescent="0.25">
      <c r="A75" s="27"/>
      <c r="B75" s="27"/>
      <c r="C75" s="27"/>
      <c r="D75" s="27"/>
      <c r="E75" s="27"/>
      <c r="F75" s="27"/>
      <c r="G75" s="27"/>
      <c r="H75" s="27"/>
      <c r="I75" s="27"/>
      <c r="J75" s="27"/>
      <c r="K75" s="28"/>
      <c r="L75" s="28"/>
    </row>
    <row r="76" spans="1:12" s="8" customFormat="1" ht="15.75" x14ac:dyDescent="0.25">
      <c r="A76" s="27"/>
      <c r="B76" s="27"/>
      <c r="C76" s="27"/>
      <c r="D76" s="27"/>
      <c r="E76" s="27"/>
      <c r="F76" s="27"/>
      <c r="G76" s="27"/>
      <c r="H76" s="27"/>
      <c r="I76" s="27"/>
      <c r="J76" s="27"/>
      <c r="K76" s="28"/>
      <c r="L76" s="28"/>
    </row>
    <row r="77" spans="1:12" s="8" customFormat="1" ht="15.75" x14ac:dyDescent="0.25">
      <c r="A77" s="27"/>
      <c r="B77" s="27"/>
      <c r="C77" s="27"/>
      <c r="D77" s="27"/>
      <c r="E77" s="27"/>
      <c r="F77" s="27"/>
      <c r="G77" s="27"/>
      <c r="H77" s="27"/>
      <c r="I77" s="27"/>
      <c r="J77" s="27"/>
      <c r="K77" s="28"/>
      <c r="L77" s="28"/>
    </row>
    <row r="78" spans="1:12" s="8" customFormat="1" ht="15.75" x14ac:dyDescent="0.25">
      <c r="A78" s="27"/>
      <c r="B78" s="27"/>
      <c r="C78" s="27"/>
      <c r="D78" s="27"/>
      <c r="E78" s="27"/>
      <c r="F78" s="27"/>
      <c r="G78" s="27"/>
      <c r="H78" s="27"/>
      <c r="I78" s="27"/>
      <c r="J78" s="27"/>
      <c r="K78" s="34"/>
      <c r="L78" s="34"/>
    </row>
    <row r="79" spans="1:12" s="8" customFormat="1" ht="15.75" x14ac:dyDescent="0.25">
      <c r="A79" s="27"/>
      <c r="B79" s="27"/>
      <c r="C79" s="27"/>
      <c r="D79" s="27"/>
      <c r="E79" s="27"/>
      <c r="F79" s="27"/>
      <c r="G79" s="27"/>
      <c r="H79" s="27"/>
      <c r="I79" s="27"/>
      <c r="J79" s="27"/>
      <c r="K79" s="35">
        <f>$K$28</f>
        <v>1892835000</v>
      </c>
      <c r="L79" s="34"/>
    </row>
    <row r="80" spans="1:12" s="8" customFormat="1" ht="15.75" x14ac:dyDescent="0.25">
      <c r="A80" s="27"/>
      <c r="B80" s="27"/>
      <c r="C80" s="27"/>
      <c r="D80" s="27"/>
      <c r="E80" s="27"/>
      <c r="F80" s="27"/>
      <c r="G80" s="27"/>
      <c r="H80" s="27"/>
      <c r="I80" s="27"/>
      <c r="J80" s="27"/>
      <c r="K80" s="35">
        <f>$K$50</f>
        <v>1621245000</v>
      </c>
      <c r="L80" s="36"/>
    </row>
    <row r="81" spans="1:12" s="8" customFormat="1" ht="15.75" x14ac:dyDescent="0.25">
      <c r="A81" s="27"/>
      <c r="B81" s="27"/>
      <c r="C81" s="27"/>
      <c r="D81" s="27"/>
      <c r="E81" s="27"/>
      <c r="F81" s="27"/>
      <c r="G81" s="27"/>
      <c r="H81" s="27"/>
      <c r="I81" s="27"/>
      <c r="J81" s="27"/>
      <c r="K81" s="35">
        <f>K79-K80</f>
        <v>271590000</v>
      </c>
      <c r="L81" s="36">
        <f>K81/K79*100%</f>
        <v>0.14348318791653789</v>
      </c>
    </row>
    <row r="82" spans="1:12" s="8" customFormat="1" ht="15.75" x14ac:dyDescent="0.25">
      <c r="A82" s="27"/>
      <c r="B82" s="27"/>
      <c r="C82" s="27"/>
      <c r="D82" s="27"/>
      <c r="E82" s="27"/>
      <c r="F82" s="27"/>
      <c r="G82" s="27"/>
      <c r="H82" s="27"/>
      <c r="I82" s="27"/>
      <c r="J82" s="27"/>
      <c r="K82" s="34"/>
      <c r="L82" s="36">
        <f>K80/K79*100%</f>
        <v>0.85651681208346209</v>
      </c>
    </row>
    <row r="83" spans="1:12" s="8" customFormat="1" ht="15.75" x14ac:dyDescent="0.25">
      <c r="A83" s="27"/>
      <c r="B83" s="29"/>
      <c r="C83" s="27"/>
      <c r="D83" s="27"/>
      <c r="E83" s="27"/>
      <c r="F83" s="27"/>
      <c r="G83" s="27"/>
      <c r="H83" s="27"/>
      <c r="I83" s="27"/>
      <c r="J83" s="27"/>
      <c r="K83" s="30"/>
      <c r="L83" s="30"/>
    </row>
    <row r="84" spans="1:12" s="8" customFormat="1" ht="15.75" x14ac:dyDescent="0.25">
      <c r="A84" s="24"/>
      <c r="B84" s="31"/>
      <c r="C84" s="32"/>
      <c r="D84" s="32"/>
      <c r="E84" s="32"/>
      <c r="F84" s="32"/>
      <c r="G84" s="23"/>
      <c r="H84" s="23"/>
      <c r="I84" s="23"/>
      <c r="J84" s="23"/>
      <c r="K84" s="23"/>
      <c r="L84" s="23"/>
    </row>
    <row r="85" spans="1:12" s="8" customFormat="1" ht="15.75" x14ac:dyDescent="0.25">
      <c r="A85" s="14"/>
      <c r="B85" s="15"/>
      <c r="C85" s="15"/>
      <c r="D85" s="17"/>
      <c r="E85" s="18"/>
      <c r="F85" s="15"/>
      <c r="G85" s="15"/>
      <c r="H85" s="15"/>
      <c r="I85" s="15"/>
      <c r="J85" s="15"/>
      <c r="K85" s="15"/>
      <c r="L85" s="15"/>
    </row>
    <row r="86" spans="1:12" s="8" customFormat="1" ht="15.75" x14ac:dyDescent="0.25">
      <c r="A86" s="14"/>
      <c r="B86" s="15"/>
      <c r="C86" s="15"/>
      <c r="D86" s="17"/>
      <c r="E86" s="18"/>
      <c r="F86" s="15"/>
      <c r="G86" s="15"/>
      <c r="H86" s="15"/>
      <c r="I86" s="15"/>
      <c r="J86" s="15"/>
      <c r="K86" s="15"/>
      <c r="L86" s="15"/>
    </row>
    <row r="87" spans="1:12" s="8" customFormat="1" ht="15.75" x14ac:dyDescent="0.25">
      <c r="A87" s="14"/>
      <c r="B87" s="15"/>
      <c r="C87" s="15"/>
      <c r="D87" s="17"/>
      <c r="E87" s="18"/>
      <c r="F87" s="15"/>
      <c r="G87" s="15"/>
      <c r="H87" s="15"/>
      <c r="I87" s="15"/>
      <c r="J87" s="15"/>
      <c r="K87" s="15"/>
      <c r="L87" s="15"/>
    </row>
    <row r="88" spans="1:12" s="8" customFormat="1" ht="15.75" x14ac:dyDescent="0.25">
      <c r="A88" s="14"/>
      <c r="B88" s="15"/>
      <c r="C88" s="15"/>
      <c r="D88" s="17"/>
      <c r="E88" s="18"/>
      <c r="F88" s="15"/>
      <c r="G88" s="15"/>
      <c r="H88" s="15"/>
      <c r="I88" s="15"/>
      <c r="J88" s="15"/>
      <c r="K88" s="15"/>
      <c r="L88" s="15"/>
    </row>
    <row r="89" spans="1:12" s="8" customFormat="1" ht="15.75" x14ac:dyDescent="0.25">
      <c r="A89" s="14"/>
      <c r="B89" s="15"/>
      <c r="C89" s="15"/>
      <c r="D89" s="17"/>
      <c r="E89" s="18"/>
      <c r="F89" s="15"/>
      <c r="G89" s="15"/>
      <c r="H89" s="15"/>
      <c r="I89" s="15"/>
      <c r="J89" s="15"/>
      <c r="K89" s="15"/>
      <c r="L89" s="15"/>
    </row>
    <row r="90" spans="1:12" s="8" customFormat="1" ht="15.75" x14ac:dyDescent="0.25">
      <c r="A90" s="14"/>
      <c r="B90" s="15"/>
      <c r="C90" s="15"/>
      <c r="D90" s="17"/>
      <c r="E90" s="18"/>
      <c r="F90" s="15"/>
      <c r="G90" s="15"/>
      <c r="H90" s="15"/>
      <c r="I90" s="15"/>
      <c r="J90" s="15"/>
      <c r="K90" s="15"/>
      <c r="L90" s="15"/>
    </row>
    <row r="91" spans="1:12" s="8" customFormat="1" ht="15.75" x14ac:dyDescent="0.25">
      <c r="A91" s="14"/>
      <c r="B91" s="15"/>
      <c r="C91" s="15"/>
      <c r="D91" s="17"/>
      <c r="E91" s="18"/>
      <c r="F91" s="15"/>
      <c r="G91" s="15"/>
      <c r="H91" s="15"/>
      <c r="I91" s="15"/>
      <c r="J91" s="15"/>
      <c r="K91" s="15"/>
      <c r="L91" s="15"/>
    </row>
    <row r="92" spans="1:12" s="8" customFormat="1" ht="15.75" x14ac:dyDescent="0.25">
      <c r="A92" s="14"/>
      <c r="B92" s="15"/>
      <c r="C92" s="15"/>
      <c r="D92" s="17"/>
      <c r="E92" s="18"/>
      <c r="F92" s="15"/>
      <c r="G92" s="15"/>
      <c r="H92" s="15"/>
      <c r="I92" s="15"/>
      <c r="J92" s="15"/>
      <c r="K92" s="15"/>
      <c r="L92" s="15"/>
    </row>
    <row r="93" spans="1:12" s="8" customFormat="1" ht="15.75" x14ac:dyDescent="0.25">
      <c r="A93" s="14"/>
      <c r="B93" s="15"/>
      <c r="C93" s="15"/>
      <c r="D93" s="17"/>
      <c r="E93" s="18"/>
      <c r="F93" s="15"/>
      <c r="G93" s="15"/>
      <c r="H93" s="15"/>
      <c r="I93" s="15"/>
      <c r="J93" s="15"/>
      <c r="K93" s="15"/>
      <c r="L93" s="15"/>
    </row>
    <row r="94" spans="1:12" s="8" customFormat="1" ht="15.75" x14ac:dyDescent="0.25">
      <c r="A94" s="14"/>
      <c r="B94" s="15"/>
      <c r="C94" s="15"/>
      <c r="D94" s="17"/>
      <c r="E94" s="18"/>
      <c r="F94" s="15"/>
      <c r="G94" s="15"/>
      <c r="H94" s="15"/>
      <c r="I94" s="15"/>
      <c r="J94" s="15"/>
      <c r="K94" s="15"/>
      <c r="L94" s="15"/>
    </row>
    <row r="95" spans="1:12" s="8" customFormat="1" ht="15.75" x14ac:dyDescent="0.25">
      <c r="A95" s="14"/>
      <c r="B95" s="15"/>
      <c r="C95" s="15"/>
      <c r="D95" s="17"/>
      <c r="E95" s="18"/>
      <c r="F95" s="15"/>
      <c r="G95" s="15"/>
      <c r="H95" s="15"/>
      <c r="I95" s="15"/>
      <c r="J95" s="15"/>
      <c r="K95" s="15"/>
      <c r="L95" s="15"/>
    </row>
    <row r="96" spans="1:12" s="8" customFormat="1" ht="15.75" x14ac:dyDescent="0.25">
      <c r="A96" s="14"/>
      <c r="B96" s="15"/>
      <c r="C96" s="15"/>
      <c r="D96" s="17"/>
      <c r="E96" s="18"/>
      <c r="F96" s="15"/>
      <c r="G96" s="15"/>
      <c r="H96" s="15"/>
      <c r="I96" s="15"/>
      <c r="J96" s="15"/>
      <c r="K96" s="15"/>
      <c r="L96" s="15"/>
    </row>
    <row r="97" spans="1:12" s="8" customFormat="1" ht="15.75" x14ac:dyDescent="0.25">
      <c r="A97" s="14"/>
      <c r="B97" s="15"/>
      <c r="C97" s="15"/>
      <c r="D97" s="17"/>
      <c r="E97" s="18"/>
      <c r="F97" s="15"/>
      <c r="G97" s="15"/>
      <c r="H97" s="15"/>
      <c r="I97" s="15"/>
      <c r="J97" s="15"/>
      <c r="K97" s="15"/>
      <c r="L97" s="15"/>
    </row>
    <row r="98" spans="1:12" s="8" customFormat="1" ht="15.75" x14ac:dyDescent="0.25">
      <c r="A98" s="14"/>
      <c r="B98" s="15"/>
      <c r="C98" s="15"/>
      <c r="D98" s="17"/>
      <c r="E98" s="18"/>
      <c r="F98" s="15"/>
      <c r="G98" s="15"/>
      <c r="H98" s="15"/>
      <c r="I98" s="15"/>
      <c r="J98" s="15"/>
      <c r="K98" s="15"/>
      <c r="L98" s="15"/>
    </row>
    <row r="99" spans="1:12" s="8" customFormat="1" ht="15.75" x14ac:dyDescent="0.25">
      <c r="A99" s="14"/>
      <c r="B99" s="15"/>
      <c r="C99" s="15"/>
      <c r="D99" s="17"/>
      <c r="E99" s="18"/>
      <c r="F99" s="15"/>
      <c r="G99" s="15"/>
      <c r="H99" s="15"/>
      <c r="I99" s="15"/>
      <c r="J99" s="15"/>
      <c r="K99" s="15"/>
      <c r="L99" s="15"/>
    </row>
    <row r="100" spans="1:12" s="8" customFormat="1" ht="15.75" x14ac:dyDescent="0.25">
      <c r="A100" s="14"/>
      <c r="B100" s="15"/>
      <c r="C100" s="15"/>
      <c r="D100" s="17"/>
      <c r="E100" s="18"/>
      <c r="F100" s="15"/>
      <c r="G100" s="15"/>
      <c r="H100" s="15"/>
      <c r="I100" s="15"/>
      <c r="J100" s="15"/>
      <c r="K100" s="15"/>
      <c r="L100" s="15"/>
    </row>
    <row r="101" spans="1:12" s="2" customFormat="1" ht="20.100000000000001" customHeight="1" x14ac:dyDescent="0.25">
      <c r="A101" s="14"/>
      <c r="B101" s="15"/>
      <c r="C101" s="15"/>
      <c r="D101" s="17"/>
      <c r="E101" s="18"/>
      <c r="F101" s="15"/>
      <c r="G101" s="15"/>
      <c r="H101" s="15"/>
      <c r="I101" s="15"/>
      <c r="J101" s="15"/>
      <c r="K101" s="15"/>
      <c r="L101" s="15"/>
    </row>
  </sheetData>
  <mergeCells count="10">
    <mergeCell ref="B28:C28"/>
    <mergeCell ref="B30:L30"/>
    <mergeCell ref="B50:C50"/>
    <mergeCell ref="B51:L51"/>
    <mergeCell ref="B1:K2"/>
    <mergeCell ref="B4:C5"/>
    <mergeCell ref="I4:K5"/>
    <mergeCell ref="B6:K6"/>
    <mergeCell ref="B7:K7"/>
    <mergeCell ref="B8:K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013B29-C38C-49F0-8AC2-9BCA1B0792CC}">
  <ds:schemaRefs>
    <ds:schemaRef ds:uri="http://schemas.microsoft.com/sharepoint/v3/contenttype/forms"/>
  </ds:schemaRefs>
</ds:datastoreItem>
</file>

<file path=customXml/itemProps2.xml><?xml version="1.0" encoding="utf-8"?>
<ds:datastoreItem xmlns:ds="http://schemas.openxmlformats.org/officeDocument/2006/customXml" ds:itemID="{DAF024A1-8E6B-4C01-899E-77C1883720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BB7E0C9-CAD6-41E3-8E8C-63F4E8D66EF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Cấp mơi Thẻ ksan</vt:lpstr>
      <vt:lpstr>Cấp lại Thẻ ksan</vt:lpstr>
      <vt:lpstr>Cấp thẻ ngắn hạn</vt:lpstr>
      <vt:lpstr>'Cấp mơi Thẻ ksan'!bieumau_pl_6_2</vt:lpstr>
      <vt:lpstr>'Cấp mơi Thẻ ksan'!bieumau_pl_8</vt:lpstr>
      <vt:lpstr>'Cấp mơi Thẻ ksan'!OLE_LINK2</vt:lpstr>
    </vt:vector>
  </TitlesOfParts>
  <Company>DAI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Hong</dc:creator>
  <cp:lastModifiedBy>USER</cp:lastModifiedBy>
  <cp:lastPrinted>2019-07-23T08:45:26Z</cp:lastPrinted>
  <dcterms:created xsi:type="dcterms:W3CDTF">2009-12-17T01:25:31Z</dcterms:created>
  <dcterms:modified xsi:type="dcterms:W3CDTF">2023-07-05T03:15:38Z</dcterms:modified>
</cp:coreProperties>
</file>